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66925"/>
  <mc:AlternateContent xmlns:mc="http://schemas.openxmlformats.org/markup-compatibility/2006">
    <mc:Choice Requires="x15">
      <x15ac:absPath xmlns:x15ac="http://schemas.microsoft.com/office/spreadsheetml/2010/11/ac" url="/Volumes/odonat_partage/2-PROJETS_ODONAT/3-Listes_Rouges/LISTES_ROUGES_GRANDEST_2020-2024/12-LR aves 2020 2021/0.LISTES FINALES A UTILISER/"/>
    </mc:Choice>
  </mc:AlternateContent>
  <xr:revisionPtr revIDLastSave="0" documentId="13_ncr:1_{4201BF7B-8C34-BA4F-A114-1FEE0979D645}" xr6:coauthVersionLast="36" xr6:coauthVersionMax="36" xr10:uidLastSave="{00000000-0000-0000-0000-000000000000}"/>
  <bookViews>
    <workbookView xWindow="60" yWindow="460" windowWidth="50180" windowHeight="27680" tabRatio="865" xr2:uid="{00000000-000D-0000-FFFF-FFFF00000000}"/>
  </bookViews>
  <sheets>
    <sheet name="COUVERTURE" sheetId="2" r:id="rId1"/>
    <sheet name="METADONNEES" sheetId="27" r:id="rId2"/>
    <sheet name="LISTE ROUGE OISEAUX H détaillée" sheetId="1" r:id="rId3"/>
    <sheet name="LISTE ROUGE OISEAUX H simple" sheetId="9" r:id="rId4"/>
    <sheet name="bilan LISTE ROUGE OISEAUX H" sheetId="5" r:id="rId5"/>
    <sheet name="STRUCTURE LISTE ROUGE" sheetId="28" r:id="rId6"/>
    <sheet name="LÉGENDE STATUTS LRGE" sheetId="29" r:id="rId7"/>
    <sheet name="LEGENDE TAXREF" sheetId="31" r:id="rId8"/>
    <sheet name="REGIONS NATURELLES" sheetId="30" r:id="rId9"/>
  </sheets>
  <externalReferences>
    <externalReference r:id="rId10"/>
    <externalReference r:id="rId11"/>
    <externalReference r:id="rId12"/>
    <externalReference r:id="rId13"/>
  </externalReferences>
  <definedNames>
    <definedName name="_" localSheetId="7">#REF!,#REF!,#REF!,#REF!,#REF!,#REF!,#REF!,#REF!</definedName>
    <definedName name="_" localSheetId="1">#REF!,#REF!,#REF!,#REF!,#REF!,#REF!,#REF!,#REF!</definedName>
    <definedName name="_" localSheetId="5">#REF!,#REF!,#REF!,#REF!,#REF!,#REF!,#REF!,#REF!</definedName>
    <definedName name="_">#REF!,#REF!,#REF!,#REF!,#REF!,#REF!,#REF!,#REF!</definedName>
    <definedName name="_xlnm._FilterDatabase" localSheetId="2" hidden="1">'LISTE ROUGE OISEAUX H détaillée'!$A$10:$AF$10</definedName>
    <definedName name="_xlnm._FilterDatabase" localSheetId="3" hidden="1">'LISTE ROUGE OISEAUX H simple'!$B$6:$G$6</definedName>
    <definedName name="_xlnm._FilterDatabase" localSheetId="5" hidden="1">'STRUCTURE LISTE ROUGE'!$B$7:$J$7</definedName>
    <definedName name="_ftnref1" localSheetId="7">'LEGENDE TAXREF'!#REF!</definedName>
    <definedName name="CODE_LR_infra">#REF!</definedName>
    <definedName name="EVAL_REGNAT" localSheetId="6">'LÉGENDE STATUTS LRGE'!$U$6:$U$22</definedName>
    <definedName name="EVAL_REGNAT">#REF!</definedName>
    <definedName name="EVAL_TENDANCE_GE" localSheetId="6">'LÉGENDE STATUTS LRGE'!$V$6:$V$18</definedName>
    <definedName name="EVAL_TENDANCE_GE">#REF!</definedName>
    <definedName name="EVAL_TENDANCE_UICN" localSheetId="6">'LÉGENDE STATUTS LRGE'!$W$6,'LÉGENDE STATUTS LRGE'!$W$7,'LÉGENDE STATUTS LRGE'!$W$8,'LÉGENDE STATUTS LRGE'!$W$10,'LÉGENDE STATUTS LRGE'!$W$18</definedName>
    <definedName name="EVAL_TENDANCE_UICN" localSheetId="7">'[1]LÉGENDE STATUTS'!$T$6,'[1]LÉGENDE STATUTS'!$T$7,'[1]LÉGENDE STATUTS'!$T$8,'[1]LÉGENDE STATUTS'!$T$10,'[1]LÉGENDE STATUTS'!$T$18</definedName>
    <definedName name="EVAL_TENDANCE_UICN" localSheetId="1">'[1]LÉGENDE STATUTS'!$T$6,'[1]LÉGENDE STATUTS'!$T$7,'[1]LÉGENDE STATUTS'!$T$8,'[1]LÉGENDE STATUTS'!$T$10,'[1]LÉGENDE STATUTS'!$T$18</definedName>
    <definedName name="EVAL_TENDANCE_UICN" localSheetId="5">'[1]LÉGENDE STATUTS'!$T$6,'[1]LÉGENDE STATUTS'!$T$7,'[1]LÉGENDE STATUTS'!$T$8,'[1]LÉGENDE STATUTS'!$T$10,'[1]LÉGENDE STATUTS'!$T$18</definedName>
    <definedName name="EVAL_TENDANCE_UICN">#REF!,#REF!,#REF!,#REF!,#REF!</definedName>
    <definedName name="_xlnm.Print_Titles" localSheetId="2">'LISTE ROUGE OISEAUX H détaillée'!$8:$9</definedName>
    <definedName name="_xlnm.Print_Titles" localSheetId="3">'LISTE ROUGE OISEAUX H simple'!$6:$6</definedName>
    <definedName name="statutREGNAT" localSheetId="7">#REF!</definedName>
    <definedName name="statutREGNAT" localSheetId="1">#REF!</definedName>
    <definedName name="statutREGNAT" localSheetId="5">#REF!</definedName>
    <definedName name="statutREGNAT">#REF!</definedName>
    <definedName name="TABsb1_INDIGENAT_GE" localSheetId="4">[2]STATUTS_BIOGEO!$C$13:$C$16</definedName>
    <definedName name="TABsb1_INDIGENAT_GE" localSheetId="7">'[3]LÉGENDE STATUTS BIOGEO'!$C$14:$C$17</definedName>
    <definedName name="TABsb1_INDIGENAT_GE" localSheetId="1">'[3]LÉGENDE STATUTS BIOGEO'!$C$14:$C$17</definedName>
    <definedName name="TABsb1_INDIGENAT_GE" localSheetId="5">'[3]LÉGENDE STATUTS BIOGEO'!$C$14:$C$17</definedName>
    <definedName name="TABsb1_INDIGENAT_GE">[4]STATUTS_BIOGEO!$C$13:$C$16</definedName>
    <definedName name="TABsb10_MIGRATEUR_GE" localSheetId="4">[2]STATUTS_BIOGEO!$C$136:$C$139</definedName>
    <definedName name="TABsb10_MIGRATEUR_GE" localSheetId="7">'[3]LÉGENDE STATUTS BIOGEO'!$C$137:$C$140</definedName>
    <definedName name="TABsb10_MIGRATEUR_GE" localSheetId="1">'[3]LÉGENDE STATUTS BIOGEO'!$C$137:$C$140</definedName>
    <definedName name="TABsb10_MIGRATEUR_GE" localSheetId="5">'[3]LÉGENDE STATUTS BIOGEO'!$C$137:$C$140</definedName>
    <definedName name="TABsb10_MIGRATEUR_GE">[4]STATUTS_BIOGEO!$C$136:$C$139</definedName>
    <definedName name="TABsb12_PRESENCE_REGNAT" localSheetId="4">[2]STATUTS_BIOGEO!$C$163:$C$167</definedName>
    <definedName name="TABsb12_PRESENCE_REGNAT" localSheetId="7">'[3]LÉGENDE STATUTS BIOGEO'!$C$164:$C$168</definedName>
    <definedName name="TABsb12_PRESENCE_REGNAT" localSheetId="1">'[3]LÉGENDE STATUTS BIOGEO'!$C$164:$C$168</definedName>
    <definedName name="TABsb12_PRESENCE_REGNAT" localSheetId="5">'[3]LÉGENDE STATUTS BIOGEO'!$C$164:$C$168</definedName>
    <definedName name="TABsb12_PRESENCE_REGNAT">[4]STATUTS_BIOGEO!$C$163:$C$167</definedName>
    <definedName name="TABsb12_REGNATbis" localSheetId="7">#REF!,#REF!,#REF!,#REF!,#REF!,#REF!,#REF!,#REF!</definedName>
    <definedName name="TABsb12_REGNATbis" localSheetId="1">#REF!,#REF!,#REF!,#REF!,#REF!,#REF!,#REF!,#REF!</definedName>
    <definedName name="TABsb12_REGNATbis" localSheetId="5">#REF!,#REF!,#REF!,#REF!,#REF!,#REF!,#REF!,#REF!</definedName>
    <definedName name="TABsb12_REGNATbis">#REF!,#REF!,#REF!,#REF!,#REF!,#REF!,#REF!,#REF!</definedName>
    <definedName name="TABsb2_ENVAHISSANT_FR" localSheetId="4">[2]STATUTS_BIOGEO!$C$25</definedName>
    <definedName name="TABsb2_ENVAHISSANT_FR" localSheetId="7">'[3]LÉGENDE STATUTS BIOGEO'!$C$26</definedName>
    <definedName name="TABsb2_ENVAHISSANT_FR" localSheetId="1">'[3]LÉGENDE STATUTS BIOGEO'!$C$26</definedName>
    <definedName name="TABsb2_ENVAHISSANT_FR" localSheetId="5">'[3]LÉGENDE STATUTS BIOGEO'!$C$26</definedName>
    <definedName name="TABsb2_ENVAHISSANT_FR">[4]STATUTS_BIOGEO!$C$25</definedName>
    <definedName name="TABsb3_ENDEMICITE_GE" localSheetId="4">[2]STATUTS_BIOGEO!$C$34:$C$35</definedName>
    <definedName name="TABsb3_ENDEMICITE_GE" localSheetId="7">'[3]LÉGENDE STATUTS BIOGEO'!$C$35:$C$36</definedName>
    <definedName name="TABsb3_ENDEMICITE_GE" localSheetId="1">'[3]LÉGENDE STATUTS BIOGEO'!$C$35:$C$36</definedName>
    <definedName name="TABsb3_ENDEMICITE_GE" localSheetId="5">'[3]LÉGENDE STATUTS BIOGEO'!$C$35:$C$36</definedName>
    <definedName name="TABsb3_ENDEMICITE_GE">[4]STATUTS_BIOGEO!$C$34:$C$35</definedName>
    <definedName name="TABsb4_PRESENCE_GE" localSheetId="4">[2]STATUTS_BIOGEO!$C$44:$C$53</definedName>
    <definedName name="TABsb4_PRESENCE_GE" localSheetId="7">'[3]LÉGENDE STATUTS BIOGEO'!$C$45:$C$54</definedName>
    <definedName name="TABsb4_PRESENCE_GE" localSheetId="1">'[3]LÉGENDE STATUTS BIOGEO'!$C$45:$C$54</definedName>
    <definedName name="TABsb4_PRESENCE_GE" localSheetId="5">'[3]LÉGENDE STATUTS BIOGEO'!$C$45:$C$54</definedName>
    <definedName name="TABsb4_PRESENCE_GE">[4]STATUTS_BIOGEO!$C$44:$C$53</definedName>
    <definedName name="TABsb5_RARETE_GE" localSheetId="4">[2]STATUTS_BIOGEO!$C$62:$C$68</definedName>
    <definedName name="TABsb5_RARETE_GE" localSheetId="7">'[3]LÉGENDE STATUTS BIOGEO'!$C$63:$C$69</definedName>
    <definedName name="TABsb5_RARETE_GE" localSheetId="1">'[3]LÉGENDE STATUTS BIOGEO'!$C$63:$C$69</definedName>
    <definedName name="TABsb5_RARETE_GE" localSheetId="5">'[3]LÉGENDE STATUTS BIOGEO'!$C$63:$C$69</definedName>
    <definedName name="TABsb5_RARETE_GE">[4]STATUTS_BIOGEO!$C$62:$C$68</definedName>
    <definedName name="TABsb6_REPRODUCTION_GE" localSheetId="4">[2]STATUTS_BIOGEO!$C$77:$C$84</definedName>
    <definedName name="TABsb6_REPRODUCTION_GE" localSheetId="7">'[3]LÉGENDE STATUTS BIOGEO'!$C$78:$C$85</definedName>
    <definedName name="TABsb6_REPRODUCTION_GE" localSheetId="1">'[3]LÉGENDE STATUTS BIOGEO'!$C$78:$C$85</definedName>
    <definedName name="TABsb6_REPRODUCTION_GE" localSheetId="5">'[3]LÉGENDE STATUTS BIOGEO'!$C$78:$C$85</definedName>
    <definedName name="TABsb6_REPRODUCTION_GE">[4]STATUTS_BIOGEO!$C$77:$C$84</definedName>
    <definedName name="TABsb8_HIVERNAGE_GE" localSheetId="4">[2]STATUTS_BIOGEO!$C$108:$C$112</definedName>
    <definedName name="TABsb8_HIVERNAGE_GE" localSheetId="7">'[3]LÉGENDE STATUTS BIOGEO'!$C$109:$C$113</definedName>
    <definedName name="TABsb8_HIVERNAGE_GE" localSheetId="1">'[3]LÉGENDE STATUTS BIOGEO'!$C$109:$C$113</definedName>
    <definedName name="TABsb8_HIVERNAGE_GE" localSheetId="5">'[3]LÉGENDE STATUTS BIOGEO'!$C$109:$C$113</definedName>
    <definedName name="TABsb8_HIVERNAGE_GE">[4]STATUTS_BIOGEO!$C$108:$C$112</definedName>
    <definedName name="TAXREF_RANG" localSheetId="4">[2]TAXREF!$H$8:$H$55</definedName>
    <definedName name="TAXREF_RANG" localSheetId="7">'LEGENDE TAXREF'!$I$8:$I$54</definedName>
    <definedName name="TAXREF_RANG" localSheetId="1">'[3]LEGENDE TAXREF'!$I$8:$I$54</definedName>
    <definedName name="TAXREF_RANG" localSheetId="5">'[3]LEGENDE TAXREF'!$I$8:$I$54</definedName>
    <definedName name="TAXREF_RANG">[4]TAXREF!$H$8:$H$55</definedName>
    <definedName name="_xlnm.Print_Area" localSheetId="4">'bilan LISTE ROUGE OISEAUX H'!$B$6:$H$23</definedName>
    <definedName name="_xlnm.Print_Area" localSheetId="0">COUVERTURE!$A$1:$D$11</definedName>
    <definedName name="_xlnm.Print_Area" localSheetId="2">'LISTE ROUGE OISEAUX H détaillée'!$I$8:$AF$71</definedName>
    <definedName name="_xlnm.Print_Area" localSheetId="3">'LISTE ROUGE OISEAUX H simple'!#REF!</definedName>
  </definedNam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5" i="5" l="1"/>
  <c r="E12" i="5" s="1"/>
  <c r="D22" i="5"/>
  <c r="E11" i="5" l="1"/>
  <c r="E10" i="5"/>
  <c r="D23" i="5"/>
  <c r="E15" i="5"/>
  <c r="E9" i="5"/>
  <c r="E14" i="5"/>
  <c r="E8" i="5"/>
  <c r="E13" i="5"/>
  <c r="E7" i="5"/>
  <c r="AR36" i="31"/>
  <c r="AQ36" i="31"/>
  <c r="AP36" i="31"/>
  <c r="AO36" i="31"/>
  <c r="AN36" i="31"/>
  <c r="AM36" i="31"/>
  <c r="AL36" i="31"/>
  <c r="AK36" i="31"/>
  <c r="AL34" i="31"/>
  <c r="AL33" i="31"/>
  <c r="AL32" i="31"/>
  <c r="AL31" i="31"/>
  <c r="AL30" i="31"/>
  <c r="AI27" i="31"/>
  <c r="AI26" i="31"/>
  <c r="AI36" i="31" l="1"/>
  <c r="Q24" i="30"/>
  <c r="I24" i="30"/>
  <c r="E24" i="30"/>
  <c r="Q23" i="30"/>
  <c r="E23" i="30"/>
  <c r="Q22" i="30"/>
  <c r="I22" i="30"/>
  <c r="E22" i="30"/>
  <c r="Q21" i="30"/>
  <c r="E21" i="30"/>
  <c r="Q20" i="30"/>
  <c r="I20" i="30"/>
  <c r="E20" i="30"/>
  <c r="Q19" i="30"/>
  <c r="E19" i="30"/>
  <c r="Q18" i="30"/>
  <c r="E18" i="30"/>
  <c r="Q17" i="30"/>
  <c r="E17" i="30"/>
  <c r="Q16" i="30"/>
  <c r="E16" i="30"/>
  <c r="Q15" i="30"/>
  <c r="I15" i="30"/>
  <c r="E15" i="30"/>
  <c r="Q14" i="30"/>
  <c r="I14" i="30"/>
  <c r="E14" i="30"/>
  <c r="Q13" i="30"/>
  <c r="E13" i="30"/>
  <c r="Q12" i="30"/>
  <c r="I12" i="30"/>
  <c r="E12" i="30"/>
  <c r="Q11" i="30"/>
  <c r="I11" i="30"/>
  <c r="E11" i="30"/>
  <c r="G8" i="5" l="1"/>
  <c r="D25" i="5" l="1"/>
  <c r="H8" i="5" l="1"/>
  <c r="H15" i="5"/>
  <c r="H22" i="5" l="1"/>
</calcChain>
</file>

<file path=xl/sharedStrings.xml><?xml version="1.0" encoding="utf-8"?>
<sst xmlns="http://schemas.openxmlformats.org/spreadsheetml/2006/main" count="7080" uniqueCount="1472">
  <si>
    <t>LC</t>
  </si>
  <si>
    <t>NT</t>
  </si>
  <si>
    <t>•</t>
  </si>
  <si>
    <t>(Linnaeus, 1758)</t>
  </si>
  <si>
    <t>-</t>
  </si>
  <si>
    <t>?</t>
  </si>
  <si>
    <t>NA</t>
  </si>
  <si>
    <t>NAo</t>
  </si>
  <si>
    <t>VU</t>
  </si>
  <si>
    <t>EN</t>
  </si>
  <si>
    <t>Linnaeus, 1758</t>
  </si>
  <si>
    <t>RE</t>
  </si>
  <si>
    <t>CR</t>
  </si>
  <si>
    <t>CR*</t>
  </si>
  <si>
    <t>Liste rouge Monde</t>
  </si>
  <si>
    <t>Liste rouge Europe</t>
  </si>
  <si>
    <t>Liste rouge France</t>
  </si>
  <si>
    <t>Critères UICN</t>
  </si>
  <si>
    <t>FAMILLE</t>
  </si>
  <si>
    <t>LISTES ROUGES UCIN SUPRAREGIONALES</t>
  </si>
  <si>
    <t>LISTE ROUGE  GRAND EST (EVALUATION UICN)</t>
  </si>
  <si>
    <t>LISTES DE RÉFÉRENCE ET LISTES ROUGES EN RÉGION GRAND EST</t>
  </si>
  <si>
    <t>Description</t>
  </si>
  <si>
    <t>En danger critique d’extinction (CR)</t>
  </si>
  <si>
    <t>En danger (EN)</t>
  </si>
  <si>
    <t>Vulnérable (VU)</t>
  </si>
  <si>
    <t>Préoccupation mineure  (LC)</t>
  </si>
  <si>
    <t>DD</t>
  </si>
  <si>
    <t>Données insuffisantes (DD)</t>
  </si>
  <si>
    <t>NAi</t>
  </si>
  <si>
    <t>NAr</t>
  </si>
  <si>
    <t>Non applicable (NAo) - Taxon occasionnel, non implanté dans la région étudiée</t>
  </si>
  <si>
    <t>NAnc</t>
  </si>
  <si>
    <t>NE</t>
  </si>
  <si>
    <t>Non évalué (NE)</t>
  </si>
  <si>
    <t>TRI TAXINOMIQUE</t>
  </si>
  <si>
    <t>↓</t>
  </si>
  <si>
    <t>Φ</t>
  </si>
  <si>
    <t>Catégories UICN</t>
  </si>
  <si>
    <t>Nombre
d'espèces</t>
  </si>
  <si>
    <t>Proportion</t>
  </si>
  <si>
    <t>Sous-total Liste rouge</t>
  </si>
  <si>
    <t>Sous-total des taxons évalués</t>
  </si>
  <si>
    <t>Non applicable (NAi) - Taxon introduit dans la période récente (après 1500) dans la région étudiée</t>
  </si>
  <si>
    <t>Non applicable (NAr) - Taxon d'apparition récente (moins de 10 ans) dans la région étudiée</t>
  </si>
  <si>
    <t>Non applicable (NAnc) - Statut d'indigénat non confirmé dans la région étudiée</t>
  </si>
  <si>
    <t>Sous-total des taxons Non applicable (NA)</t>
  </si>
  <si>
    <t>Total des taxons étudiés</t>
  </si>
  <si>
    <t>dont En danger critique d’extinction, présumé disparu (CR*)</t>
  </si>
  <si>
    <t>Bilan statistique (espèces)</t>
  </si>
  <si>
    <t>Nom scientifique</t>
  </si>
  <si>
    <t>Nom vernaculaire</t>
  </si>
  <si>
    <t>Liste rouge
Grand Est
Catégorie UICN</t>
  </si>
  <si>
    <t>Liste rouge (version simplifiée) - Ordre de menace</t>
  </si>
  <si>
    <t>Domaine taxinomique</t>
  </si>
  <si>
    <t>Tri
taxinomique</t>
  </si>
  <si>
    <t>Intitulé</t>
  </si>
  <si>
    <t>URL (si disponible)</t>
  </si>
  <si>
    <t>RÉFÉRENCEMENT</t>
  </si>
  <si>
    <t>Citation recommandée (Liste rouge)</t>
  </si>
  <si>
    <t>Date de labellisation UICN (Liste rouge)</t>
  </si>
  <si>
    <t>REMERCIEMENTS</t>
  </si>
  <si>
    <t>Comité d'évaluation</t>
  </si>
  <si>
    <t>Autres experts contributeurs</t>
  </si>
  <si>
    <t>Structures contributrices (données et/ou expertise)</t>
  </si>
  <si>
    <t>Remerciements</t>
  </si>
  <si>
    <t>RÉFÉRENTIELS TAXINOMIQUES UTILISÉS</t>
  </si>
  <si>
    <t>Nomenclature vernaculaire</t>
  </si>
  <si>
    <t>TAXREF</t>
  </si>
  <si>
    <t>https://inpn.mnhn.fr/programme/documentation/referentiels-especes-taxref</t>
  </si>
  <si>
    <t>TAXREF base de connaissances « Statuts »</t>
  </si>
  <si>
    <t>Régnier, C. &amp; Gargominy, O. 2018. Diffusion des statuts des espèces : principes et objectifs. UMS 2006 Patrimoine Naturel (AFB / CNRS / MNHN), Paris. Rapport Patrinat 2018-109. 8 pp.</t>
  </si>
  <si>
    <t>https://inpn.mnhn.fr/programme/documentation/base-de-connaissance-statuts</t>
  </si>
  <si>
    <t>Régions naturelles du Grand Est</t>
  </si>
  <si>
    <t>https://www.odonat-grandest.fr/regions-naturelles-contexte</t>
  </si>
  <si>
    <t>RÉFÉRENCES</t>
  </si>
  <si>
    <t>aaaa</t>
  </si>
  <si>
    <t>DOMAINE TAXINOMIQUE</t>
  </si>
  <si>
    <t>˚</t>
  </si>
  <si>
    <t>†</t>
  </si>
  <si>
    <t>Éteinte régionalement (RE)</t>
  </si>
  <si>
    <t>Quasi menacée (NT)</t>
  </si>
  <si>
    <t>ÉVALUATIONS RÉGIONALES UICN</t>
  </si>
  <si>
    <t>Catégories de menaces de la liste rouge UICN</t>
  </si>
  <si>
    <t>Catégories UICN
(tri)</t>
  </si>
  <si>
    <t>Catégories UICN
(abr., coul.)</t>
  </si>
  <si>
    <t>Catégories UICN (texte)</t>
  </si>
  <si>
    <t>Catégories UICN (abr.)</t>
  </si>
  <si>
    <t>11 - EX</t>
  </si>
  <si>
    <t>EX</t>
  </si>
  <si>
    <t>Eteint (EX)</t>
  </si>
  <si>
    <r>
      <rPr>
        <sz val="12"/>
        <color theme="1"/>
        <rFont val="Corbel"/>
        <family val="2"/>
      </rPr>
      <t>Taxon éteint</t>
    </r>
    <r>
      <rPr>
        <i/>
        <sz val="12"/>
        <color theme="1"/>
        <rFont val="Corbel"/>
        <family val="2"/>
      </rPr>
      <t xml:space="preserve"> (échelon mondial uniquement).</t>
    </r>
  </si>
  <si>
    <t>12 - EW</t>
  </si>
  <si>
    <t>EW</t>
  </si>
  <si>
    <t>Eteint à l'état sauvage (EW)</t>
  </si>
  <si>
    <t>13 - RE</t>
  </si>
  <si>
    <t>Eteint régionalement (RE)</t>
  </si>
  <si>
    <t>Taxon non revu récemment dans la région étudiée (ou uniquement par des individus erratiques ou migrateurs), et dont la disparition en tant que reproducteur est jugée plausible voire probable.</t>
  </si>
  <si>
    <t>21 - CR*</t>
  </si>
  <si>
    <t>En danger critique d’extinction, présumé disparu (CR*)</t>
  </si>
  <si>
    <t>Taxon non revu récemment dans la région étudiée (ou uniquement par des individus erratiques ou migrateurs), et dont la disparition en tant que reproducteur est jugée possible, mais reste à certifier.</t>
  </si>
  <si>
    <t>22 - CR</t>
  </si>
  <si>
    <t>Taxons implantés dans la région étudiée et inscrits, selon au moins un des critères d'évaluation UICN, dans l'une des trois catégories UICN de la liste rouge : En danger critique (CR), En danger (EN) ou Vulnérable (VU).</t>
  </si>
  <si>
    <t>23 - EN</t>
  </si>
  <si>
    <t>24 - VU</t>
  </si>
  <si>
    <t>ĭ</t>
  </si>
  <si>
    <t>31 - NT</t>
  </si>
  <si>
    <t>Quasi menacé (NT)</t>
  </si>
  <si>
    <t>Taxon proche de un ou plusieurs seuils des critères d'évaluation UICN (taxon à à répartition restreinte, ou en régression et qui pourrait être menacé rapidement sans mesure de conservation spécifique)</t>
  </si>
  <si>
    <t>ï</t>
  </si>
  <si>
    <t>41 - LC</t>
  </si>
  <si>
    <t>Taxon pour lequel le risque d’extinction est considéré comme faible.</t>
  </si>
  <si>
    <t xml:space="preserve">Taxon répandu, ou stations dispersées </t>
  </si>
  <si>
    <t>51 - DD</t>
  </si>
  <si>
    <t xml:space="preserve">Taxon autochtone jugé implanté dans la région étudiée, mais pour lequel aucune catégorisation UICN n’a pas pu être définie faute de connaissances suffisantes. </t>
  </si>
  <si>
    <t>Stations très localisées</t>
  </si>
  <si>
    <t>60 - NA</t>
  </si>
  <si>
    <t>Non applicable (NA)</t>
  </si>
  <si>
    <t>Taxon non catégorisé du fait des caractéristique(s) particulière(s) de sa population dans la région étudiée (détails ci-dessous).</t>
  </si>
  <si>
    <t>61-NAi</t>
  </si>
  <si>
    <t>Taxon non catégorisé car introduit (en général après 1500) dans la région étudiée.</t>
  </si>
  <si>
    <t>62-NAr</t>
  </si>
  <si>
    <t>Taxon non catégorisé car arrivé (naturellement) dans une période trop récente dans la région étudiée (moins de 10 ans).</t>
  </si>
  <si>
    <t>63-Nao</t>
  </si>
  <si>
    <t>Taxon non catégorisé car connu uniquement par des citations occasionnelles dans la région étudiée, sans population implantée.</t>
  </si>
  <si>
    <t>64-NAnc</t>
  </si>
  <si>
    <t>Taxon non catégorisé car indigénat des populations reproductrices non confirmé ou jugé douteux dans la région étudiée.</t>
  </si>
  <si>
    <t>99 - NE</t>
  </si>
  <si>
    <t>Tout taxon n’ayant pas été confronté à l'évaluation liste rouge UICN dans la région étudiée : non connu au moment de l'évaluation, cité uniquement par des individus isolés très probablement issus de captivité, etc.</t>
  </si>
  <si>
    <t>C1</t>
  </si>
  <si>
    <t>D1</t>
  </si>
  <si>
    <t>ÉVALUATIONS INFRAREGIONALES</t>
  </si>
  <si>
    <t>Catégories UICN
(picto-gramme)</t>
  </si>
  <si>
    <t>TAXON IMPLANTÉ DANS LA RÉGION NATURELLE</t>
  </si>
  <si>
    <t>Taxon considéré comme reproducteur pérenne et autochtone dans au moins une station ou localité.</t>
  </si>
  <si>
    <t>Taxon implanté, avec un niveau de menace à l'échelon infrarégional équivalent à l'évaluation régionale, ou non évaluable.</t>
  </si>
  <si>
    <r>
      <t xml:space="preserve">Le statut • peut être remplacé par </t>
    </r>
    <r>
      <rPr>
        <sz val="14"/>
        <color theme="5" tint="-0.499984740745262"/>
        <rFont val="Corbel"/>
        <family val="2"/>
      </rPr>
      <t>Φ</t>
    </r>
    <r>
      <rPr>
        <sz val="14"/>
        <color theme="1"/>
        <rFont val="Corbel"/>
        <family val="2"/>
      </rPr>
      <t xml:space="preserve"> ou </t>
    </r>
    <r>
      <rPr>
        <sz val="14"/>
        <color theme="5" tint="-0.499984740745262"/>
        <rFont val="Corbel"/>
        <family val="2"/>
      </rPr>
      <t>↓</t>
    </r>
    <r>
      <rPr>
        <sz val="14"/>
        <color theme="1"/>
        <rFont val="Corbel"/>
        <family val="2"/>
      </rPr>
      <t xml:space="preserve">,  lorsque certains facteurs de fragilité ou de menace sont jugés plus élevés ou fréquents au niveau infrarégional qu'au niveau régional, tels : </t>
    </r>
  </si>
  <si>
    <t>Stations excessivement localisées ou répartition très fragmentée.</t>
  </si>
  <si>
    <t>Régression (diminution des effectifs, disparition de stations, dégradations récurentes des biotopes).</t>
  </si>
  <si>
    <t>Taxon dont la reproduction était certifiée ou jugée probable historiquement, mais sans aucun signalement récent : considéré comme reproducteur local probablement définitivement éteint.</t>
  </si>
  <si>
    <t>Taxon connu uniquement par des populations introduites.</t>
  </si>
  <si>
    <t>TAXON NON IMPLANTÉ DANS LA RÉGION NATURELLE</t>
  </si>
  <si>
    <t>Taxon uniquement signalé par des observations récentes ou historiques sporadiques ou occasionnelles, ou jamais signalé. En l'état des connaissances actuelles, aucune population pérenne n'est actuellement connue.</t>
  </si>
  <si>
    <t>Dans la période récente, taxon signalé uniquement par des individus erratiques ou migrateurs (sporadiques, cycliques ou récurrents). La reproduction occasionnelle est parfois documentée ou ne peut être exclue, mais aucune station pérenne n'est connue ou supposée.</t>
  </si>
  <si>
    <t>Taxon non signalé, mais, au vu de sa répartition régionale actuelle et de sa biologie, soit l'existence de populations, soit la présence occasionnelle d'individus migrateurs ou erratiques,  y est jugée plausible voire probable.</t>
  </si>
  <si>
    <t>Taxon non signalé, mais, au vu de sa répartition régionale actuelle et de sa biologie, l'existence de populations y est jugée peu probable. Des observations occasionnelles d'individus migrateurs ou erratiques ne peuvent néanmoins être exclues.</t>
  </si>
  <si>
    <t>˚?</t>
  </si>
  <si>
    <t>Dans la période historique uniquement, taxon signalé par des individus erratiques ou migrateurs (sporadiques ou plus réguliers), mais sans aucune observation récente.</t>
  </si>
  <si>
    <t>†˚</t>
  </si>
  <si>
    <t>Taxon dont la reproduction était certifiée ou jugée probable historiquement : considéré comme reproducteur local probablement définitivement éteint, mais néanmoins signalé dans la période récente par des observations d'individus migrateurs ou erratiques.</t>
  </si>
  <si>
    <t>†?</t>
  </si>
  <si>
    <t>Taxon dont la reproduction était certifiée ou jugée probable historiquement, mais sans aucun signalement récent : considéré comme reproducteur local probablement éteint, mais néanmoins sa disparition locale reste à confirmer.</t>
  </si>
  <si>
    <t>•ĭ</t>
  </si>
  <si>
    <t>Des populations autochtones et introduites sont présentes dans la même unité naturelle.</t>
  </si>
  <si>
    <t>Symbologie des couleurs</t>
  </si>
  <si>
    <t>Symboles noirs</t>
  </si>
  <si>
    <t>Report du statut de présence du taxon dans chaque unité naturelle, tel que enregistré dans la liste de référence.</t>
  </si>
  <si>
    <t>Symboles bruns</t>
  </si>
  <si>
    <t>Identifient les unités naturelles dans lesquelles la situation du taxon est jugée plus défavorable que l'évaluation de la liste rouge régionale UICN.</t>
  </si>
  <si>
    <t>Couleur de fond</t>
  </si>
  <si>
    <t>Couleur de référence de la catégorie UICN du taxon dans la liste rouge régionale, sauf pour les taxons non implantés ou non présents.</t>
  </si>
  <si>
    <t>Date de validation CSRPN (Liste rouge)</t>
  </si>
  <si>
    <t>Documents de synthèse pdf Liste rouge</t>
  </si>
  <si>
    <t>https://www.datagrandest.fr/data4citizen/visualisation/information/?id=fr-417566924-180706_001</t>
  </si>
  <si>
    <r>
      <t xml:space="preserve">Ces informations ont été reportées à partir de </t>
    </r>
    <r>
      <rPr>
        <i/>
        <sz val="12"/>
        <color theme="1"/>
        <rFont val="Calibri"/>
        <family val="2"/>
        <scheme val="minor"/>
      </rPr>
      <t>TAXREF base de connaissances « Statuts »</t>
    </r>
  </si>
  <si>
    <t>https://inpn.mnhn.fr/espece/listerouge/W</t>
  </si>
  <si>
    <t>Nomenclature scientifique</t>
  </si>
  <si>
    <t>↘?</t>
  </si>
  <si>
    <t>↘</t>
  </si>
  <si>
    <t>↗</t>
  </si>
  <si>
    <t>↗?</t>
  </si>
  <si>
    <t>→?</t>
  </si>
  <si>
    <t>∘↗</t>
  </si>
  <si>
    <t>↘→</t>
  </si>
  <si>
    <t>TENDANCES REGIONALES</t>
  </si>
  <si>
    <t>Valeur synthétique UICN</t>
  </si>
  <si>
    <t>Aucune tendance régionale précise n'a pu être évaluée, ou bien les tendances infrarégionales sont contradictoires.</t>
  </si>
  <si>
    <t>Tendance récente estimée par l'analyse de l'évolution de l'aire de répartition ou du nombre de stations, ou des dénombrements d'effectifs.</t>
  </si>
  <si>
    <t>Tendance régionale récente globalement négative.</t>
  </si>
  <si>
    <t>Tendance régionale récente globalement positive.</t>
  </si>
  <si>
    <t>Tendance régionale récente globalement positive, faisant suite à une arrivée ou une reconquête.</t>
  </si>
  <si>
    <t>→</t>
  </si>
  <si>
    <t>Tendance régionale récente globalement stable.</t>
  </si>
  <si>
    <t>Tendance régionale récente globalement stable, faisant suite à une phase de régression.</t>
  </si>
  <si>
    <t>↗→</t>
  </si>
  <si>
    <t>Tendance régionale récente globalement stable, faisant suite à une phase de progression.</t>
  </si>
  <si>
    <t>Tendance récente estimée par ressenti des experts (évaluation des effectifs dans certaines stations, évolution des biotopes, évolution des données non protocolées), à confirmer statistiquement.</t>
  </si>
  <si>
    <t>Tendance régionale récente estimée globalement négative (espèces répandues mais avec effectifs jugés en régression et/ou biotopes avec dégradations récurrentes, etc)</t>
  </si>
  <si>
    <t>Tendance régionale récente estimée globalement positive.</t>
  </si>
  <si>
    <t>Tendance régionale récente estimée globalement stable, à défaut.</t>
  </si>
  <si>
    <t>↘→?</t>
  </si>
  <si>
    <t>↗→?</t>
  </si>
  <si>
    <t>Tendance régionale récente estimée globalement stable, faisant suite à une phase de régression.</t>
  </si>
  <si>
    <t>Tendance régionale récente estimée globalement stable, faisant suite à une phase de progression.</t>
  </si>
  <si>
    <t>•;Φ;↓;†;ĭ;ï;˚;?;-;˚?;†˚;†?;†ï;•ĭ;H;†H;ĭH</t>
  </si>
  <si>
    <t>?;↘;↗;∘↗;→;↘→;↗→;↘?;↗?;→?;↘→?;↗→?;NE</t>
  </si>
  <si>
    <t>?;↘;↗;→;NE</t>
  </si>
  <si>
    <t>Pour tout taxon implanté en Grand Est, tendance de sa population régionale,  évaluée par analyse ou dénombrement, ou par le ressenti des experts régionaux.
L'évaluation détaillée en Grand Est est traduite automatiquement selon l'échelle synthétique UICN.</t>
  </si>
  <si>
    <t>EVAL_REGNAT</t>
  </si>
  <si>
    <t>EVAL_TENDANCE_GE</t>
  </si>
  <si>
    <t>EVAL_TENDANCE_UICN</t>
  </si>
  <si>
    <t>Evaluation détaillée en Grand Est</t>
  </si>
  <si>
    <r>
      <t xml:space="preserve">Non applicable (NAi) -  Taxon </t>
    </r>
    <r>
      <rPr>
        <b/>
        <sz val="12"/>
        <color rgb="FF000000"/>
        <rFont val="Corbel"/>
        <family val="2"/>
      </rPr>
      <t>introduit</t>
    </r>
    <r>
      <rPr>
        <sz val="12"/>
        <color rgb="FF000000"/>
        <rFont val="Corbel"/>
        <family val="2"/>
      </rPr>
      <t xml:space="preserve"> dans la période récente (après 1500) dans la région étudiée</t>
    </r>
  </si>
  <si>
    <t>†ï</t>
  </si>
  <si>
    <r>
      <t xml:space="preserve">Non applicable (NAr) - Taxon d'apparition </t>
    </r>
    <r>
      <rPr>
        <b/>
        <sz val="12"/>
        <color rgb="FF000000"/>
        <rFont val="Corbel"/>
        <family val="2"/>
      </rPr>
      <t>récente</t>
    </r>
    <r>
      <rPr>
        <sz val="12"/>
        <color rgb="FF000000"/>
        <rFont val="Corbel"/>
        <family val="2"/>
      </rPr>
      <t xml:space="preserve"> (moins de 10 ans) dans la région étudiée</t>
    </r>
  </si>
  <si>
    <r>
      <t xml:space="preserve">Non applicable (NAo) - Taxon </t>
    </r>
    <r>
      <rPr>
        <b/>
        <sz val="12"/>
        <color rgb="FF000000"/>
        <rFont val="Corbel"/>
        <family val="2"/>
      </rPr>
      <t>occasionnel,</t>
    </r>
    <r>
      <rPr>
        <sz val="12"/>
        <color rgb="FF000000"/>
        <rFont val="Corbel"/>
        <family val="2"/>
      </rPr>
      <t xml:space="preserve"> non implanté dans la région étudiée</t>
    </r>
  </si>
  <si>
    <t>H</t>
  </si>
  <si>
    <r>
      <t xml:space="preserve">Non applicable (NAnc) - Taxon au statut d'indigénat </t>
    </r>
    <r>
      <rPr>
        <b/>
        <sz val="12"/>
        <color rgb="FF000000"/>
        <rFont val="Corbel"/>
        <family val="2"/>
      </rPr>
      <t>non confirmé</t>
    </r>
    <r>
      <rPr>
        <sz val="12"/>
        <color rgb="FF000000"/>
        <rFont val="Corbel"/>
        <family val="2"/>
      </rPr>
      <t xml:space="preserve"> ou douteux dans la région étudiée</t>
    </r>
  </si>
  <si>
    <t>†H</t>
  </si>
  <si>
    <t>ĭH</t>
  </si>
  <si>
    <t>Certaines combinaisons de critères peuvent être utilisées pour exprimer des situations contrastées selon les périodes.</t>
  </si>
  <si>
    <t>Tendance régionale récente non évaluée (données trop occasionelles, apports importants de populations extérieures au Grand Est ou par relâchers, etc.)</t>
  </si>
  <si>
    <t>Catégories de menaces de la liste rouge UICN 
uniquement utilisées pour l'évaluation des populations hivernantes</t>
  </si>
  <si>
    <t>65-NAns</t>
  </si>
  <si>
    <t>NAns</t>
  </si>
  <si>
    <r>
      <t xml:space="preserve">Non applicable (NAns) - Taxon hivernant régulier, mais effectifs de la population régionale hivernante jugés </t>
    </r>
    <r>
      <rPr>
        <b/>
        <sz val="12"/>
        <color rgb="FF000000"/>
        <rFont val="Corbel"/>
        <family val="2"/>
      </rPr>
      <t>non significatifs</t>
    </r>
  </si>
  <si>
    <t>Taxon hivernant régulier, mais les effectifs de la population régionale hivernante sont jugés non significatifs car en dessous du seuil de 1% de la population nationale hivernante.</t>
  </si>
  <si>
    <t>66-NAd</t>
  </si>
  <si>
    <t>NAdd</t>
  </si>
  <si>
    <r>
      <t xml:space="preserve">Non applicable (NAdd) - Taxon hivernant régulier, mais </t>
    </r>
    <r>
      <rPr>
        <b/>
        <sz val="12"/>
        <color rgb="FF000000"/>
        <rFont val="Corbel"/>
        <family val="2"/>
      </rPr>
      <t>données insuffisantes</t>
    </r>
    <r>
      <rPr>
        <sz val="12"/>
        <color rgb="FF000000"/>
        <rFont val="Corbel"/>
        <family val="2"/>
      </rPr>
      <t xml:space="preserve"> pour évaluer la proportion nationale de la population régionale hivernante</t>
    </r>
  </si>
  <si>
    <t>Taxon hivernant régulier, mais la proportion nationale que représentent les effectifs de la population régionale hivernante est non évaluable faute de connaissances suffisantes.</t>
  </si>
  <si>
    <t>67-NAne</t>
  </si>
  <si>
    <t>NAne</t>
  </si>
  <si>
    <r>
      <t xml:space="preserve">Non applicable (NAne) - Taxon sédentaire hivernant </t>
    </r>
    <r>
      <rPr>
        <b/>
        <sz val="12"/>
        <color rgb="FF000000"/>
        <rFont val="Corbel"/>
        <family val="2"/>
      </rPr>
      <t>non évaluable</t>
    </r>
  </si>
  <si>
    <t>Taxon signalé en hiver (population sédentaire), mais aucune population hivernante issue d'autres régions n'est connue et évaluable.</t>
  </si>
  <si>
    <t>Taxon introduit dont la reproduction était certifiée ou jugée probable historiquement : considéré comme reproducteur local probablement définitivement éteint.</t>
  </si>
  <si>
    <t>HIVERNAGE DANS LA RÉGION NATURELLE</t>
  </si>
  <si>
    <t>Symbologie uniquement utilisée dans la cadre des évaluations des populations hivernantes.</t>
  </si>
  <si>
    <t>Taxon signalé en période hivernale (01 décembre - 31 janvier), par des populations régulières ou des individus occasionnels.</t>
  </si>
  <si>
    <t>Taxon signalé en période hivernale (01 décembre - 31 janvier) historiquement, mais sans aucune observation hivernale récente.</t>
  </si>
  <si>
    <t>Taxon introduit signalé en période hivernale (01 décembre - 31 janvier), par des populations régulières ou des individus occasionnels.</t>
  </si>
  <si>
    <t>Métadonnées du présent document, et principales références bibligraphiques utilisées</t>
  </si>
  <si>
    <t>DESCRIPTION DES FEUILLES</t>
  </si>
  <si>
    <t>COUVERTURE</t>
  </si>
  <si>
    <t>Maître d'œuvre et maitres d'ouvrage ; numérotation de la présente version</t>
  </si>
  <si>
    <t>Table des taxons, format détaillé</t>
  </si>
  <si>
    <t>Table des taxons, format simplfié</t>
  </si>
  <si>
    <t>LEGENDE TAXREF</t>
  </si>
  <si>
    <t>Description des principaux champs extraits de TAXREF.</t>
  </si>
  <si>
    <t>REGIONS NATURELLES</t>
  </si>
  <si>
    <t>Méthodologie de priorisation des espèces par territoires.</t>
  </si>
  <si>
    <t>HISTORIQUES DES VERSIONS ET DES MISES A JOUR</t>
  </si>
  <si>
    <t>TAXREF [Eds] 2024. TAXREF v17.0, référentiel taxonomique pour la France. PatriNat (OFB-CNRS-MNHN-IRD), Muséum national d'Histoire naturelle, Paris. Archive de téléchargement contenant 8 fichiers générés le 10 janvier 2024.</t>
  </si>
  <si>
    <t>https://inpn.mnhn.fr/programme/referentiel-taxonomique-taxref</t>
  </si>
  <si>
    <t>AUTRES LISTES REPORTÉES DANS CE DOCUMENT</t>
  </si>
  <si>
    <t>Vous constatez une erreur dans ce document  !
Merci de nous la préciser par courriel à :
raynald.moratin@odonat-grandest.fr
Nous nous efforcerons de la corriger dans les plus brefs délais.</t>
  </si>
  <si>
    <t>STRUCTURE LISTE ROUGE</t>
  </si>
  <si>
    <t>LRGE_POI_1.0</t>
  </si>
  <si>
    <t xml:space="preserve"> Arc de la Champagne humide</t>
  </si>
  <si>
    <t xml:space="preserve"> Massif des Ardennes</t>
  </si>
  <si>
    <t xml:space="preserve"> Plateau lorrain occidental, Woëvre et reliefs pré-ardennais</t>
  </si>
  <si>
    <t xml:space="preserve"> Plateau lorrain oriental et Warndt</t>
  </si>
  <si>
    <t xml:space="preserve"> Massif des Vosges</t>
  </si>
  <si>
    <t xml:space="preserve"> Vallée du Rhin</t>
  </si>
  <si>
    <t xml:space="preserve"> Massif du Jura</t>
  </si>
  <si>
    <t>ID_CHAMP</t>
  </si>
  <si>
    <t>SECTION1</t>
  </si>
  <si>
    <t>SECTION2</t>
  </si>
  <si>
    <t>INTITULÉ CHAMP</t>
  </si>
  <si>
    <t>INTITULÉ CHAMP SIG</t>
  </si>
  <si>
    <t>DOM_TAX</t>
  </si>
  <si>
    <t>VERSION LISTE ROUGE</t>
  </si>
  <si>
    <t>ANNEE PUBLICATION LRGE</t>
  </si>
  <si>
    <t>LRGE_VERS</t>
  </si>
  <si>
    <t>AN_LRGE</t>
  </si>
  <si>
    <t>NOMENCLATURE SCIENTIFIQUE LISTE DE RÉFÉRENCE</t>
  </si>
  <si>
    <r>
      <t xml:space="preserve">Taxon étudié [Liste de référence]
</t>
    </r>
    <r>
      <rPr>
        <sz val="12"/>
        <color theme="0"/>
        <rFont val="Corbel"/>
      </rPr>
      <t>Nomenclature taxinomique fonctionnelle retenue pour la Liste de référence / Liste rouge Grand Est</t>
    </r>
  </si>
  <si>
    <t>IDENTIFIANT TAXON</t>
  </si>
  <si>
    <t>NOM SCIENTIFIQUE LREF</t>
  </si>
  <si>
    <t>NOM VERNACULAIRE LREF</t>
  </si>
  <si>
    <t>RANG TAXINOMIQUE LREF</t>
  </si>
  <si>
    <t>IDENTIFIANT TAXON RANG ESPECE LREF</t>
  </si>
  <si>
    <t>ID_TAX</t>
  </si>
  <si>
    <t>TRI_TAX</t>
  </si>
  <si>
    <t>NOM_SCI_LR</t>
  </si>
  <si>
    <t>NOM_VER_LR</t>
  </si>
  <si>
    <t>RANG_LR</t>
  </si>
  <si>
    <t>ID_TAX_ES</t>
  </si>
  <si>
    <t>ES</t>
  </si>
  <si>
    <t>LB_AUTEUR</t>
  </si>
  <si>
    <t>INTITULÉ DU CHAMP</t>
  </si>
  <si>
    <r>
      <t xml:space="preserve">INTITULÉ_CHAMP_SIG
</t>
    </r>
    <r>
      <rPr>
        <i/>
        <sz val="12"/>
        <color theme="0"/>
        <rFont val="Corbel"/>
      </rPr>
      <t>10 car. max, sans espace / accent</t>
    </r>
  </si>
  <si>
    <t>TYPE</t>
  </si>
  <si>
    <t>DESCRIPTION</t>
  </si>
  <si>
    <t>SOURCE, RÉDACTEUR</t>
  </si>
  <si>
    <t>REMARQUE</t>
  </si>
  <si>
    <t>Texte</t>
  </si>
  <si>
    <t>Domaine d'étude taxinomique</t>
  </si>
  <si>
    <t>ODONAT Grand Est [Editeur]</t>
  </si>
  <si>
    <t xml:space="preserve">Le domaine d'étude est évalué par un même groupe d'experts référents. Il peut être sensiblement différent de la classification taxinomique, en regroupant ou subdivisant des ordres ou familles divers, mais le plus souvent étudiées simultanément (ex. Orthoptères et Mantoptères ; Rhopalocères et Zygènes…). </t>
  </si>
  <si>
    <t>voir feuille METEDONNÉES</t>
  </si>
  <si>
    <t>NUM</t>
  </si>
  <si>
    <t>NOMENCLATURE SCIENTIFIQUE
LISTE DE RÉFÉRENCE</t>
  </si>
  <si>
    <r>
      <t xml:space="preserve">Taxon étudié 
[Liste de référence]
</t>
    </r>
    <r>
      <rPr>
        <sz val="12"/>
        <color theme="0"/>
        <rFont val="Corbel"/>
      </rPr>
      <t>Nomenclature taxinomique fonctionnelle retenue pour la Liste de référence / Liste rouge Grand Est</t>
    </r>
  </si>
  <si>
    <t>ENT</t>
  </si>
  <si>
    <t>Identifiant unique du taxon = CDNOM par défaut.
[si CDNOM non disponible = ENT &gt; 10 000 000, temporaire, à réactualiser si taxon intégré à TAXREF]</t>
  </si>
  <si>
    <t>TAXREF (ou Groupe de travail référent)</t>
  </si>
  <si>
    <t>Identifiant unique non modifiable (sauf intégration TAXREF)</t>
  </si>
  <si>
    <t>Numéro d'ordre permettant le tri selon l'ordre taxinomique retenu</t>
  </si>
  <si>
    <r>
      <t>Groupe de travail référent.</t>
    </r>
    <r>
      <rPr>
        <sz val="12"/>
        <color rgb="FFC00000"/>
        <rFont val="Corbel"/>
      </rPr>
      <t xml:space="preserve"> La source de l'ordre taxinomique retenu est précisée dans les métadonnées.</t>
    </r>
  </si>
  <si>
    <t>Le choix du type NUM permet d'insérer des taxons nouveaux si révision ou actualisation de la liste.</t>
  </si>
  <si>
    <t>Nom scientifique dans le référentiel retenu par le Groupe de travail référent.</t>
  </si>
  <si>
    <r>
      <t>Groupe de travail référent.</t>
    </r>
    <r>
      <rPr>
        <sz val="12"/>
        <color rgb="FFC00000"/>
        <rFont val="Corbel"/>
      </rPr>
      <t xml:space="preserve"> Les  sources des noms scientifiques retenus sont précisées dans les métadonnées.</t>
    </r>
  </si>
  <si>
    <t>Format d'écriture binomial, sans parenthèse, sans nom d'auteur; est à privilégier.</t>
  </si>
  <si>
    <t>Nom(s) vernaculaire(s) retenu(s) par le Groupe de travail référent.</t>
  </si>
  <si>
    <r>
      <t>Groupe de travail référent.</t>
    </r>
    <r>
      <rPr>
        <sz val="12"/>
        <color rgb="FFC00000"/>
        <rFont val="Corbel"/>
      </rPr>
      <t xml:space="preserve"> Les sources des noms vernaculaires retenus sont précisées dans les métadonnées.</t>
    </r>
  </si>
  <si>
    <r>
      <t xml:space="preserve">Un maximum de deux noms vernaculaires est demandé. </t>
    </r>
    <r>
      <rPr>
        <b/>
        <sz val="12"/>
        <color rgb="FFC00000"/>
        <rFont val="Corbel"/>
      </rPr>
      <t>Ce champ peut être vide.</t>
    </r>
  </si>
  <si>
    <t>Texte [Liste]</t>
  </si>
  <si>
    <t>Liste [ES ; INF_ES].
ES = si taxon retenu dans la liste des espèces évaluées, quel que soit son écriture ; INF_ES = si le taxon est un infrataxon d'un taxon ES</t>
  </si>
  <si>
    <t>Groupe de travail référent.</t>
  </si>
  <si>
    <t>Rappel : le choix des retenir des infrataxons dans les listes de référence est à la discrétion de chaque groupe de travail, et est non exhaustif. Généralement, l'évaluation Liste rouge incite à retenir uniquement certains infrataxons avec des statuts conservatoires particuliers.</t>
  </si>
  <si>
    <t>Si INF_ES = ID_TAX du taxon ES de référence</t>
  </si>
  <si>
    <t>LISTE ROUGE GRAND EST</t>
  </si>
  <si>
    <t>Catégorie Liste rouge UICN</t>
  </si>
  <si>
    <t>CAT_UICN</t>
  </si>
  <si>
    <t>voir Feuille UICN "Catégories de menaces de la liste rouge UICN"</t>
  </si>
  <si>
    <t>Critères Liste rouge UICN</t>
  </si>
  <si>
    <t>CRIT_UICN</t>
  </si>
  <si>
    <t>voir Feuille UICN "Critères  d'évaluation liste rouge UICN"</t>
  </si>
  <si>
    <t>Remarque évaluation Liste rouge UICN</t>
  </si>
  <si>
    <t>RQ_UICN</t>
  </si>
  <si>
    <t>Remarque sur certaines difficilutés d'évaluation du taxon</t>
  </si>
  <si>
    <t>Catégorie Liste rouge UICN simplifée</t>
  </si>
  <si>
    <t xml:space="preserve"> Plateau de Brie</t>
  </si>
  <si>
    <t>PL_BR_ev</t>
  </si>
  <si>
    <t xml:space="preserve">
Comité d'évaluation</t>
  </si>
  <si>
    <t xml:space="preserve"> Champagne crayeuse</t>
  </si>
  <si>
    <t>CA_CR_ev</t>
  </si>
  <si>
    <t>CA_HU_ev</t>
  </si>
  <si>
    <t>ARD_ev</t>
  </si>
  <si>
    <t>LORO_ev</t>
  </si>
  <si>
    <t>LORE_ev</t>
  </si>
  <si>
    <t>VOSG_ev</t>
  </si>
  <si>
    <t>RHIN_ev</t>
  </si>
  <si>
    <t>JURA_ev</t>
  </si>
  <si>
    <t>LISTES ROUGES</t>
  </si>
  <si>
    <t>LR_FR</t>
  </si>
  <si>
    <t>Si Liste UICN valide existante</t>
  </si>
  <si>
    <t>TAXREF (NUL si absence de correspondance CD_NOM)
ou
Groupe de travail référent</t>
  </si>
  <si>
    <t>LR_EU</t>
  </si>
  <si>
    <t>LR_MON</t>
  </si>
  <si>
    <t xml:space="preserve">LISTES ROUGES LIMITROPHES
</t>
  </si>
  <si>
    <t>Liste rouge territoire</t>
  </si>
  <si>
    <t>Compléments ajoutés librement par Groupe de travail référent (optionel)
Les sources sont à préciser dans les métadonnées.</t>
  </si>
  <si>
    <t>STRUCTURE DE LA TABLE LISTE ROUGE GRAND EST</t>
  </si>
  <si>
    <t>STRUCTURE DE LA TABLE LISTE ROUGE</t>
  </si>
  <si>
    <t>LRGE_AN</t>
  </si>
  <si>
    <t>LRGE_V</t>
  </si>
  <si>
    <t>Version de la liste rouge Grand Est éditée</t>
  </si>
  <si>
    <t>Année de publication de la liste rouge Grand Es</t>
  </si>
  <si>
    <t>Liste et description des champs de la table LISTE ROUGE complète</t>
  </si>
  <si>
    <t>Si correspondance CD_NOM : report AUTO de TAXREF 
Si absence de correspondance CD_NOM : à renseigner selon les règles de TAXREF par Groupe de travail référent.</t>
  </si>
  <si>
    <t>Auteur</t>
  </si>
  <si>
    <t>Rang taxinomique : FAMILLE</t>
  </si>
  <si>
    <t>ÉVALUATION INFRARÉGIONALE
[RÉGIONS NATURELLES PRINCIPALES]</t>
  </si>
  <si>
    <t>ÉVALUATION INFRARÉGIONALE
[SOUS-BASSINS]</t>
  </si>
  <si>
    <t>Validée par le Conseil Scientifique Régional du Patrimoine Naturel</t>
  </si>
  <si>
    <t>Labellisée par le Comité français de l'Union Internationale pour la Conservation de la Nature</t>
  </si>
  <si>
    <t>Version STRUCTURE LGE août 2024</t>
  </si>
  <si>
    <t>Évaluation de la tendance de la population régionale (version détaillée) : voir Feuille "LÉGENDE STATUTS"</t>
  </si>
  <si>
    <t>Évaluation de la tendance de la population régionale (version UICN) : voir Feuille "LÉGENDE STATUTS"</t>
  </si>
  <si>
    <t>Tendance récente  Grand Est (détaillée)</t>
  </si>
  <si>
    <t>Tendance récente  Grand Est (UICN)</t>
  </si>
  <si>
    <t>TENGE_UICN</t>
  </si>
  <si>
    <t>TENGE</t>
  </si>
  <si>
    <t>CAT_UICN_s</t>
  </si>
  <si>
    <t>Catégories UICN simples (sans sous-catégories)</t>
  </si>
  <si>
    <t>AUTO à partir de TENGE</t>
  </si>
  <si>
    <t>AUTO à partir de CAT_UICN</t>
  </si>
  <si>
    <t>voir Feuille LÉGENDE STATUTS:  "ÉVALUATIONS INFRAREGIONALES"</t>
  </si>
  <si>
    <t>AE SEINE NORMANDIE</t>
  </si>
  <si>
    <t>Bassin MEUSE</t>
  </si>
  <si>
    <t>Bassin RHIN</t>
  </si>
  <si>
    <t>AE RHIN MEUSE</t>
  </si>
  <si>
    <t>Sous-bassin AISNE [SEINE]</t>
  </si>
  <si>
    <t>Sous-bassin MARNE [SEINE]</t>
  </si>
  <si>
    <t>Sous-bassin RHIN SUPÉRIEUR [RHIN]</t>
  </si>
  <si>
    <t>Bassin SAÔNE [ RHÔNE]</t>
  </si>
  <si>
    <t>SBAS_AI_ev</t>
  </si>
  <si>
    <t>SBAS_MA_ev</t>
  </si>
  <si>
    <t>SBAS_SE_ev</t>
  </si>
  <si>
    <t>BAS_SN_ev</t>
  </si>
  <si>
    <t>SBAS_MO_ev</t>
  </si>
  <si>
    <t>SBAS_RS_ev</t>
  </si>
  <si>
    <t>BAS_RH_ev</t>
  </si>
  <si>
    <t>BAS_RM_ev</t>
  </si>
  <si>
    <t>BAS_SA_ev</t>
  </si>
  <si>
    <t>Sous-bassin MOSELLE / MEURTHE [RHIN]</t>
  </si>
  <si>
    <t>Sous-bassin SEINE / AUBE [SEINE]</t>
  </si>
  <si>
    <t>RÉFÉRENCE LISTE</t>
  </si>
  <si>
    <t>ÉDITION LISTE</t>
  </si>
  <si>
    <t>BAS_ME_ev</t>
  </si>
  <si>
    <t>ESPACE</t>
  </si>
  <si>
    <t>Intégrée dans le livret pdf LRGE</t>
  </si>
  <si>
    <t>Intégrée dans le livret pdf LRGE_liste</t>
  </si>
  <si>
    <t>Table descriptive des champs de la feuille LISTE ROUGE détaillée</t>
  </si>
  <si>
    <t>Tables et graphes synthétiques des résultats</t>
  </si>
  <si>
    <t>LÉGENDE STATUTS LRGE</t>
  </si>
  <si>
    <t>Table descriptive des catégories et statuts des Listes rouge</t>
  </si>
  <si>
    <t>LÉGENDES DES STATUS LISTE ROUGE</t>
  </si>
  <si>
    <t>Version LÉGENDE STATUTS LRGE août 2024</t>
  </si>
  <si>
    <t>Synthèse des statuts d'autochtonie, de présence et de menaces dans les neuf principales unités naturelles</t>
  </si>
  <si>
    <t>Territoire d'application</t>
  </si>
  <si>
    <t>Colorimétrie CMJN</t>
  </si>
  <si>
    <t>Colorimétrie RVB</t>
  </si>
  <si>
    <t>Monde uniquement</t>
  </si>
  <si>
    <t>C 0 / M 0 / J 0 / N 100</t>
  </si>
  <si>
    <t>R 0 / V 0 / B 0 </t>
  </si>
  <si>
    <t>C 80 / M 100 / J 20 / N 40</t>
  </si>
  <si>
    <t>R 61 / V 25 / B 81 </t>
  </si>
  <si>
    <t>Tout, sauf Monde</t>
  </si>
  <si>
    <t>C 70 / M 100 / J 10 / N 25</t>
  </si>
  <si>
    <t>R 90 / V 26 / B 99 </t>
  </si>
  <si>
    <t>Tout</t>
  </si>
  <si>
    <t>C 5 / M 100 / J 100 / N 5</t>
  </si>
  <si>
    <t>R 211 / V 0 / B 27 </t>
  </si>
  <si>
    <t>C 0 / M 28 / J 100 / N 0</t>
  </si>
  <si>
    <t>R 251 / V 191 / B 0 </t>
  </si>
  <si>
    <t>C 0 / M 0 / J 98 / N 0</t>
  </si>
  <si>
    <t>R 255 / V 237 / B 0 </t>
  </si>
  <si>
    <t>C 3 / M 3 / J 27 / N 0</t>
  </si>
  <si>
    <t>R 251 / V 242 / B 202 </t>
  </si>
  <si>
    <t>C 60 / M 0 / J 85 / N 0</t>
  </si>
  <si>
    <t>R 120 / V 183 / B 74 </t>
  </si>
  <si>
    <t>C 0 / M 0 / J 0 / N 23</t>
  </si>
  <si>
    <t>R 211 / V 212 / B 213 </t>
  </si>
  <si>
    <t>C 49 / M 40  / J 37 / N 2</t>
  </si>
  <si>
    <t>R  146  /  V 146 / B 146</t>
  </si>
  <si>
    <t>LISTE DES ESPÈCES DÉTERMINANTES ZNIEFF EN RÉGION GRAND EST</t>
  </si>
  <si>
    <t>RÉGIONS NATURELLES DU GRAND EST RETENUES SELON PROJET</t>
  </si>
  <si>
    <t>Version REG NAT août 2024</t>
  </si>
  <si>
    <t>Descriptif synthétique des subdivisions du Grand Est par régions naturelles retenues pour les Listes d'espèces déterminantes znieff</t>
  </si>
  <si>
    <t>Descriptif synthétique des subdivisions du Grand Est par régions naturelles retenues pour les Listes de référence et Listes rouges</t>
  </si>
  <si>
    <t>Cas particulier : Liste rouge Poissons</t>
  </si>
  <si>
    <r>
      <t xml:space="preserve">La priorisation des espèces vise principalement à appuyer la phase de création de znieff : par la hiérarchisation de sites dans un territoire ; par une aide plus fine pour la délimitation finale des znieff retenues.
(Rappel : cette priorisation n'apparaît pas dans les fiches znieff consultées dans la base de données znieff INPN).
Une espèce est Déterminante znieff (EDZ) ou Autre espèce à enjeux (AEE) pour tout le Grand Est.
Chaque espèce Déterminante znieff (EDZ) est priorisée selon 3 niveaux :
1 – espèce très prioritaire : justifie à elle seule la définition puis la validation d'une znieff
2 – espèce prioritaire : présence d’au moins 4 espèces pour justifier une znieff
3 – espèce accompagnatrice : pour mieux délimiter le périmètre final et décrire la richesse biologique de la znieff			
</t>
    </r>
    <r>
      <rPr>
        <b/>
        <sz val="12"/>
        <color theme="1"/>
        <rFont val="Corbel"/>
        <family val="2"/>
      </rPr>
      <t>Ces priorisations peuvent être distinguées, en fonction du statut local de l'espèce, dans un découpage en quatre grands territoires (voir détails ci-dessous).</t>
    </r>
  </si>
  <si>
    <r>
      <t xml:space="preserve">Afin d’offrir une représentation des contrastes -parfois très importants- qui existent au sein de l’aire de répartition régionale d’une même espèce, les résultats de la Liste rouge régionale sont présentés complétés d’une représentation des statuts infrarégionaux. </t>
    </r>
    <r>
      <rPr>
        <b/>
        <sz val="12"/>
        <color theme="1"/>
        <rFont val="Corbel"/>
        <family val="2"/>
      </rPr>
      <t>La subdivision retenue est de neuf unités naturelles principales (voir détails ci-dessous).</t>
    </r>
    <r>
      <rPr>
        <sz val="12"/>
        <color theme="1"/>
        <rFont val="Corbel"/>
        <family val="2"/>
      </rPr>
      <t xml:space="preserve">
Ce découpage se base d’abord sur leur appartenance à des unités naturelles dépassant le cadre régional (ex. le Massif du Jura). Aussi, l’éventail de leurs surfaces est hétérogène, et, pour les plus grande unités, des contrastes internes peuvent aussi être constatés, en particulier entre les secteurs nord et sud.
Pour schématique qu’elle soit, cette synthèse infrarégionale vise à représenter simultanément :
• la répartition de l’espèce telle qu’elle est connue aujourd’hui dans chaque infraterritoire : y est-elle implantée ? occasionnelle ? disparue ? introduite ?
• dans quels territoires infrarégionaux la population locale de l’espèce est jugée particulièrement sensible, soit parce que les stations subsistantes y sont rares ou très fragmentées, soit parce qu’un déclin accentué par rapport au constat régional y est noté.</t>
    </r>
  </si>
  <si>
    <r>
      <t xml:space="preserve">Le caractère natif des espèces de poissons est d'abord associé aux bassins fluviaux. Ceux-ci sont donc plus à même de décrire les particularités infrarégionales des sous-populations.
</t>
    </r>
    <r>
      <rPr>
        <b/>
        <sz val="12"/>
        <color theme="1"/>
        <rFont val="Corbel"/>
        <family val="2"/>
      </rPr>
      <t>Le subdivision retenue pour les poissons est les 7 sous-bassins fluviaux principaux.</t>
    </r>
    <r>
      <rPr>
        <sz val="12"/>
        <color theme="1"/>
        <rFont val="Corbel"/>
        <family val="2"/>
      </rPr>
      <t xml:space="preserve"> 
Elle permet un niveau de représentation proche du niveau II simplifié des régions naturelles.  </t>
    </r>
  </si>
  <si>
    <t xml:space="preserve">Liste des unités naturelles du Grand Est (d'Ouest en Est) </t>
  </si>
  <si>
    <t xml:space="preserve">Liste des bassins versants du Grand Est (d'Ouest en Est) </t>
  </si>
  <si>
    <t>Niveau 1 simplifié
(utilisation : listes espèces déterminantes znieff)</t>
  </si>
  <si>
    <t>Niveau 1</t>
  </si>
  <si>
    <t>Niveau 2</t>
  </si>
  <si>
    <t>Niveau 2 simplifié
(utilisation : Liste rouge régionale)</t>
  </si>
  <si>
    <t>Niveau 1 (utilisation : listes espèces déterminantes znieff)</t>
  </si>
  <si>
    <t>Niveau 2
(utilisation : Liste rouge régionale poissons)</t>
  </si>
  <si>
    <t xml:space="preserve">ID_Nx </t>
  </si>
  <si>
    <t>Nom région naturelle</t>
  </si>
  <si>
    <r>
      <t>Surface
(km</t>
    </r>
    <r>
      <rPr>
        <b/>
        <vertAlign val="superscript"/>
        <sz val="12"/>
        <color theme="0"/>
        <rFont val="Corbel"/>
        <family val="2"/>
      </rPr>
      <t>2</t>
    </r>
    <r>
      <rPr>
        <b/>
        <sz val="12"/>
        <color theme="0"/>
        <rFont val="Corbel"/>
        <family val="2"/>
      </rPr>
      <t>)</t>
    </r>
  </si>
  <si>
    <t>Surface (proportion du Grand Est)</t>
  </si>
  <si>
    <t>Nom bassin fluvial</t>
  </si>
  <si>
    <t>Nom sous-bassin fluvial</t>
  </si>
  <si>
    <t>BC</t>
  </si>
  <si>
    <r>
      <t xml:space="preserve">Le plateau de Brie et la plaine de Champagne
</t>
    </r>
    <r>
      <rPr>
        <i/>
        <sz val="12"/>
        <color rgb="FF705A97"/>
        <rFont val="Corbel"/>
        <family val="2"/>
      </rPr>
      <t>["Plaine de Champagne et Brie"]</t>
    </r>
  </si>
  <si>
    <t>B</t>
  </si>
  <si>
    <t>Le plateau de Brie</t>
  </si>
  <si>
    <t>B1</t>
  </si>
  <si>
    <t>SEI</t>
  </si>
  <si>
    <t>Seine</t>
  </si>
  <si>
    <t>SEI_Au</t>
  </si>
  <si>
    <t>Seine et Aube</t>
  </si>
  <si>
    <t>C</t>
  </si>
  <si>
    <t>La plaine de Champagne</t>
  </si>
  <si>
    <t>La Champagne crayeuse</t>
  </si>
  <si>
    <t>SEI_Ma</t>
  </si>
  <si>
    <t>Marne, Saulx et Ornain</t>
  </si>
  <si>
    <t>C2</t>
  </si>
  <si>
    <t>L'arc de la Champagne humide</t>
  </si>
  <si>
    <t>SEI_Ai</t>
  </si>
  <si>
    <t>Aisne et Vesle</t>
  </si>
  <si>
    <t>AL</t>
  </si>
  <si>
    <r>
      <t xml:space="preserve">Le massif des Ardennes et les plateaux à cuestas de Lorraine et Champagne
</t>
    </r>
    <r>
      <rPr>
        <i/>
        <sz val="12"/>
        <color rgb="FF705A97"/>
        <rFont val="Corbel"/>
        <family val="2"/>
      </rPr>
      <t>["Plateaux lorrains et massif ardennais"]</t>
    </r>
  </si>
  <si>
    <t>A</t>
  </si>
  <si>
    <t>Le massif des Ardennes</t>
  </si>
  <si>
    <t>A1</t>
  </si>
  <si>
    <t>MEU</t>
  </si>
  <si>
    <t>Meuse</t>
  </si>
  <si>
    <t>Meuse et Chiers</t>
  </si>
  <si>
    <t>L</t>
  </si>
  <si>
    <t>Les plateaux à cuestas de Lorraine et Champagne</t>
  </si>
  <si>
    <t>L1</t>
  </si>
  <si>
    <t>Le plateau lorrain occidental et reliefs pré-ardennais</t>
  </si>
  <si>
    <t>L125</t>
  </si>
  <si>
    <t>Le plateau lorrain occidental, la Woëvre et les reliefs pré-ardennais</t>
  </si>
  <si>
    <t>RHO</t>
  </si>
  <si>
    <t>Rhône</t>
  </si>
  <si>
    <t>RHO_Sa</t>
  </si>
  <si>
    <t>Saône</t>
  </si>
  <si>
    <t>L2</t>
  </si>
  <si>
    <t>La Woëvre</t>
  </si>
  <si>
    <t>RHI</t>
  </si>
  <si>
    <t>Rhin</t>
  </si>
  <si>
    <t>RHI_Mo</t>
  </si>
  <si>
    <t>Moselle, Meurthe et Sarre</t>
  </si>
  <si>
    <t>L5</t>
  </si>
  <si>
    <t>Le plateau de Haute-Saône</t>
  </si>
  <si>
    <t>RHI_sup</t>
  </si>
  <si>
    <t>Rhin français et Ill</t>
  </si>
  <si>
    <t>L3</t>
  </si>
  <si>
    <t>Le plateau lorrain oriental</t>
  </si>
  <si>
    <t>L34</t>
  </si>
  <si>
    <t>Le plateau lorrain oriental et le Warndt</t>
  </si>
  <si>
    <t>L4</t>
  </si>
  <si>
    <t>Le Warndt</t>
  </si>
  <si>
    <t>V</t>
  </si>
  <si>
    <r>
      <t xml:space="preserve">Le massif des Vosges </t>
    </r>
    <r>
      <rPr>
        <i/>
        <sz val="12"/>
        <color rgb="FF705A97"/>
        <rFont val="Corbel"/>
        <family val="2"/>
      </rPr>
      <t>["Massif vosgien"]</t>
    </r>
  </si>
  <si>
    <t>Le massif des Vosges</t>
  </si>
  <si>
    <t>V1</t>
  </si>
  <si>
    <t>Les Vosges gréseuses</t>
  </si>
  <si>
    <t>V2</t>
  </si>
  <si>
    <t>Les Vosges cristallines</t>
  </si>
  <si>
    <t>RJ</t>
  </si>
  <si>
    <r>
      <t xml:space="preserve">Le fossé rhénan et le massif du Jura
</t>
    </r>
    <r>
      <rPr>
        <i/>
        <sz val="12"/>
        <color rgb="FF705A97"/>
        <rFont val="Corbel"/>
        <family val="2"/>
      </rPr>
      <t>["Fossé rhénan et massif jurassien"]</t>
    </r>
  </si>
  <si>
    <t>R</t>
  </si>
  <si>
    <t>Le fossé rhénan</t>
  </si>
  <si>
    <t>R1</t>
  </si>
  <si>
    <t>Les collines sous-vosgiennes</t>
  </si>
  <si>
    <t>R2</t>
  </si>
  <si>
    <t>La plaine d'Alsace</t>
  </si>
  <si>
    <t>J</t>
  </si>
  <si>
    <t>Le massif du Jura</t>
  </si>
  <si>
    <t>J1</t>
  </si>
  <si>
    <t xml:space="preserve">Référence : ODONAT Grand Est, 2018 - Régions naturelles du Grand Est
</t>
  </si>
  <si>
    <t>https://www.geograndest.fr/geonetwork/srv/fre/catalog.search#/metadata/FR-417566924-180706_001</t>
  </si>
  <si>
    <t>LÉGENDES DES TABLES DESCRIPTIVES EXTRAITES DE TAXREF</t>
  </si>
  <si>
    <t>Version LÉGENDE TAXREF août 2024</t>
  </si>
  <si>
    <t>Liste et description des différentes valeurs des champs repris de TAXREF [extrait de Gargominy, O., Tercerie, S., Régnier, C., Ramage, T., Dupont, P., Daszkiewicz, P. &amp; Poncet, L. 2022. TAXREF, référentiel taxonomique pour la France : méthodologie, mise en oeuvre et diffusion. Rapport PatriNat (OFB-CNRS-MNHN), Muséum national d’Histoire naturelle, Paris. 47 pp.]</t>
  </si>
  <si>
    <t>Format d'export de la table espèces TAXREF diffusée</t>
  </si>
  <si>
    <t>Structure du champ RANG (rang taxinomique)</t>
  </si>
  <si>
    <t>Structure du champ HABITAT</t>
  </si>
  <si>
    <t>Structure du champ FR (statut biogéographique pour la France métropolitaine)</t>
  </si>
  <si>
    <t>Logigramme d'analyse du champ FR (statut biogéographique pour la France métropolitaine) (= "STATUT_BIOGEOGRAPHIQUE_
FRANCE_TAXREF")</t>
  </si>
  <si>
    <t>ID_TAB_TAXREF</t>
  </si>
  <si>
    <t>INTITULE TAXREF</t>
  </si>
  <si>
    <t>COMMENTAIRE</t>
  </si>
  <si>
    <t>Exemple TaxRef17</t>
  </si>
  <si>
    <t>ID_RANG</t>
  </si>
  <si>
    <t>RANG </t>
  </si>
  <si>
    <t>ID_HAB</t>
  </si>
  <si>
    <t>HABITAT</t>
  </si>
  <si>
    <t>ID_FR</t>
  </si>
  <si>
    <t xml:space="preserve">STATUT </t>
  </si>
  <si>
    <t>ECRITURE</t>
  </si>
  <si>
    <t>ECRITUREbis</t>
  </si>
  <si>
    <t xml:space="preserve">DEFINITION </t>
  </si>
  <si>
    <t>REGNE</t>
  </si>
  <si>
    <t>Texte </t>
  </si>
  <si>
    <t>Règne auquel le taxon appartient </t>
  </si>
  <si>
    <t>Animalia</t>
  </si>
  <si>
    <t>Dumm </t>
  </si>
  <si>
    <t>Domaine </t>
  </si>
  <si>
    <t>Marin </t>
  </si>
  <si>
    <t>Espèces effectuant l’intégralité de leur cycle de vie en milieu marin. Les espèces vivant en mer mais pouvant occasionnellement supporter les eaux douces entrent dans cette catégorie (exemple de la sardine). </t>
  </si>
  <si>
    <t>P</t>
  </si>
  <si>
    <t xml:space="preserve">Présent (indigène ou indéterminé) </t>
  </si>
  <si>
    <t xml:space="preserve">P  - Présent (indigène ou indéterminé) </t>
  </si>
  <si>
    <t xml:space="preserve">Taxon présent au sens large dans la zone géographique considérée, c'est-à-dire taxon indigène ou taxon dont on ne sait pas s’il appartient à l'une des autres catégories. Le défaut de connaissance profite donc à l’indigénat.  
Par indigène on entend : taxon qui est issu de la zone géographique considérée et qui s’y est naturellement développé sans contribution humaine, ou taxon qui est arrivé là sans intervention humaine (intentionnelle ou non) à partir d’une zone dans laquelle il est indigène 8. 
(NB : sont exclus les hybrides dont l’un des parents au moins est introduitdans la zone considérée).
Sont regroupés sous ce statut tous les taxons catégorisés « natif » ou« autochtone ». Les taxons hivernant quelques mois de l’année entrent dans cette catégorie. </t>
  </si>
  <si>
    <t>PHYLUM</t>
  </si>
  <si>
    <t>Embranchement auquel le taxon appartient </t>
  </si>
  <si>
    <t>Arthropoda</t>
  </si>
  <si>
    <t>SPRG </t>
  </si>
  <si>
    <t>Super-Règne </t>
  </si>
  <si>
    <t>Eau douce </t>
  </si>
  <si>
    <t>Espèces effectuant l’intégralité de leur cycle de vie en eau douce. Les espèces vivant en eau douce mais pouvant occasionnellement supporter les eaux saumâtres entrent dans cette catégorie. </t>
  </si>
  <si>
    <t xml:space="preserve">Cryptogène </t>
  </si>
  <si>
    <t xml:space="preserve">C  - Cryptogène </t>
  </si>
  <si>
    <t xml:space="preserve">Taxon dont l’aire d’origine est inconnue et dont on ne peut donc pas dire s’il est indigène ou introduit 10. </t>
  </si>
  <si>
    <t>CLASSE</t>
  </si>
  <si>
    <t>Classe à laquelle le taxon appartient </t>
  </si>
  <si>
    <t>Insecta</t>
  </si>
  <si>
    <t>KD </t>
  </si>
  <si>
    <t>Règne </t>
  </si>
  <si>
    <t>Terrestre </t>
  </si>
  <si>
    <t>Espèces vivant uniquement en milieu terrestre. </t>
  </si>
  <si>
    <t>I</t>
  </si>
  <si>
    <t xml:space="preserve">Introduit </t>
  </si>
  <si>
    <t xml:space="preserve">I  - Introduit </t>
  </si>
  <si>
    <t>Taxon introduit (établi ou possiblement établi) dans la zone géographique considérée.
Par introduit on entend : taxon dont la présence dans la zone géographique considérée est due à une intervention humaine, intentionnelle ou non, ou taxon qui est arrivé dans la zone sans intervention humaine mais à partird’une zone dans laquelle il est introduit 8.
Par établi (terme pour la faune, = naturalisé pour la flore) on entend : taxon introduit qui forme des populations viables (se reproduisant) et durables qui se maintiennent dans le milieu naturel sans besoin d’intervention humaine 8. Sont regroupés sous ce statut tous les taxons catégorisés « naturalisé »,« établi », et a priori ceux catégorisés « non-indigène », « exotique », « exogène », « allogène », « allochtone », « non-natif »,  (en anglais : alien) dans une publication scientifique, sous réserve qu’ils soient établis et non envahissants.</t>
  </si>
  <si>
    <t>ORDRE</t>
  </si>
  <si>
    <t>Ordre auquel le taxon appartient </t>
  </si>
  <si>
    <t>Lepidoptera</t>
  </si>
  <si>
    <t>SSRG </t>
  </si>
  <si>
    <t>Sous-Règne </t>
  </si>
  <si>
    <t>Marin &amp; Eau douce </t>
  </si>
  <si>
    <t>Espèces pouvant être présentes en eau douce et en mer de par leur cycle de vie diadrome pour les organismes amphihalins, ou par tolérance aux fortes variations de salinités pour les organismes euryhalins. </t>
  </si>
  <si>
    <t xml:space="preserve">Introduit envahissant </t>
  </si>
  <si>
    <t xml:space="preserve">J  - Introduit envahissant </t>
  </si>
  <si>
    <t>Taxon introduit dans la zone géographique considérée, qui produit des descendants fertiles souvent en grand nombre, et qui a le potentiel pours’étendre de façon exponentielle sur une grande aire, augmentant ainsirapidement son aire de répartition 8. Cela induit souvent des conséquences écologiques, économiques ou sanitaires négatives (IUCN, 2000). Sont regroupés sous ce statut tous les taxons catégorisés « introduit envahissant », « exotique envahissant » ou « invasif » (invasive en anglais) dans une publication scientifique.</t>
  </si>
  <si>
    <t>Famille à laquelle le taxon appartient </t>
  </si>
  <si>
    <t>Nymphalidae</t>
  </si>
  <si>
    <t>IFRG </t>
  </si>
  <si>
    <t>Infra-Règne </t>
  </si>
  <si>
    <t>Marin &amp; Terrestre </t>
  </si>
  <si>
    <t>Espèces effectuant une partie de leur cycle de vie en mer et l’autre partie à terre (cas des pinnipèdes, des tortues et des oiseaux marins par exemple). </t>
  </si>
  <si>
    <t>M</t>
  </si>
  <si>
    <t xml:space="preserve">Introduit non établi (dont domestique) </t>
  </si>
  <si>
    <t xml:space="preserve">M  - Introduit non établi (dont domestique) </t>
  </si>
  <si>
    <t>Taxon introduit qui peut occasionnellement se reproduire en dehors de son aire de culture ou de captivité, mais qui ne peut se maintenir à l’état sauvage car ne pouvant former de populations viables sans intervention humaine, et qui dépend donc d’introductions répétées pour se maintenir dans la nature 8. Sont regroupés sous ce statut tous les taxons catégorisés « introduit occasionnel », « subspontané », « échappé de culture ou de captivité » (enanglais : casual alien). Ce statut inclut les taxons strictement domestiques (faune), cultivés (flore) ainsi que les espèces commercialisées (espèces d’aquariophilie par exemple).</t>
  </si>
  <si>
    <t>SOUS_FAMILLE</t>
  </si>
  <si>
    <t>Sous-famille à laquelle le taxon appartient </t>
  </si>
  <si>
    <t>Nymphalinae</t>
  </si>
  <si>
    <t>PH </t>
  </si>
  <si>
    <t>Phylum/Embranchement </t>
  </si>
  <si>
    <t>Eau saumâtre </t>
  </si>
  <si>
    <t>Espèces vivant exclusivement en eau saumâtre. </t>
  </si>
  <si>
    <t xml:space="preserve">Occasionnel </t>
  </si>
  <si>
    <t xml:space="preserve">B  - Occasionnel </t>
  </si>
  <si>
    <t>Taxon occasionnel, non nicheur, accidentel dans la zone géographique considérée (par exemple migrateur de passage).</t>
  </si>
  <si>
    <t>TRIBU</t>
  </si>
  <si>
    <t>Tribu à laquelle le taxon appartient </t>
  </si>
  <si>
    <t>Melitaeini</t>
  </si>
  <si>
    <t>SBPH </t>
  </si>
  <si>
    <t>Sous-Phylum </t>
  </si>
  <si>
    <t>Continental (terrestre et/ou eau douce) </t>
  </si>
  <si>
    <t>Espèces continentales (non marines) dont on ne sait pas si elles sont terrestres et/ou d’eau douce (taxons provenant de Fauna Europaea). </t>
  </si>
  <si>
    <t>E</t>
  </si>
  <si>
    <t xml:space="preserve">Endémique </t>
  </si>
  <si>
    <t xml:space="preserve">E  - Endémique </t>
  </si>
  <si>
    <t xml:space="preserve">Taxon naturellement restreint à la zone géographique considérée. </t>
  </si>
  <si>
    <t>GROUP1_INPN</t>
  </si>
  <si>
    <t>Regroupement vernaculaire (niveau 1) </t>
  </si>
  <si>
    <t>Arthropodes</t>
  </si>
  <si>
    <t>IFPH </t>
  </si>
  <si>
    <t>Infra-Phylum </t>
  </si>
  <si>
    <t>Continental (terrestre et eau douce) </t>
  </si>
  <si>
    <t>Espèces terrestres effectuant une partie de leur cycle en eau douce (odonates par exemple), ou fortement liées au milieu aquatique (loutre par exemple). </t>
  </si>
  <si>
    <t>S</t>
  </si>
  <si>
    <t xml:space="preserve">Subendémique </t>
  </si>
  <si>
    <t xml:space="preserve">S  - Subendémique </t>
  </si>
  <si>
    <t xml:space="preserve">Taxon naturellement restreint à une zone non intégralement incluse dans la zone géographique considérée mais dont les principales populations se situent dans celle-ci (par ex distribution à cheval sur les Pyrénées françaises etespagnoles, sur les Jura français et suisse, endémique corso-sarde, etc.).  
Pour l’Outre-mer, on applique ce statut à l’endémisme régional :  - pour la Guyane= endémique du plateau des Guyanes, - pour les Antilles françaises = endémique des petites Antilles, - pour Mayotte = endémique de l’archipel des Comores, - pour la Réunion = endémique des Mascareignes,  - pour les îles subantarctiques = endémique de la South Indian OceanProvince 9. </t>
  </si>
  <si>
    <t>GROUP2_INPN</t>
  </si>
  <si>
    <t>Regroupement vernaculaire (niveau 2) </t>
  </si>
  <si>
    <t>Insectes</t>
  </si>
  <si>
    <t>DV </t>
  </si>
  <si>
    <t>Division </t>
  </si>
  <si>
    <t>D</t>
  </si>
  <si>
    <t xml:space="preserve">Douteux </t>
  </si>
  <si>
    <t xml:space="preserve">D  - Douteux </t>
  </si>
  <si>
    <t xml:space="preserve">Taxon dont la présence dans la zone géographique considérée n’est pas avérée (en attente de confirmation). </t>
  </si>
  <si>
    <t>GROUP3_INPN</t>
  </si>
  <si>
    <t>Regroupement vernaculaire (niveau 3) </t>
  </si>
  <si>
    <t>Lépidoptères</t>
  </si>
  <si>
    <t>SBDV </t>
  </si>
  <si>
    <t>Sous-Division </t>
  </si>
  <si>
    <t>Q</t>
  </si>
  <si>
    <t xml:space="preserve">Mentionné par erreur </t>
  </si>
  <si>
    <t xml:space="preserve">Q  - Mentionné par erreur </t>
  </si>
  <si>
    <t xml:space="preserve">Taxon mentionné par erreur comme présent sur le territoire considéré. </t>
  </si>
  <si>
    <t>gp_tax_od1</t>
  </si>
  <si>
    <t>Regroupement vernaculaire (niveau 1) ancienne version</t>
  </si>
  <si>
    <t>SPCL </t>
  </si>
  <si>
    <t>Super-Classe </t>
  </si>
  <si>
    <t xml:space="preserve">Absent </t>
  </si>
  <si>
    <t xml:space="preserve">A  - Absent </t>
  </si>
  <si>
    <t xml:space="preserve">Taxon non présent dans la zone géographique considérée. </t>
  </si>
  <si>
    <t>gp_tax_od2</t>
  </si>
  <si>
    <t>Regroupement vernaculaire (niveau 2) ancienne version</t>
  </si>
  <si>
    <t>Rhopalocères</t>
  </si>
  <si>
    <t>CLAD </t>
  </si>
  <si>
    <t>Clade </t>
  </si>
  <si>
    <t>W</t>
  </si>
  <si>
    <t xml:space="preserve">Disparu </t>
  </si>
  <si>
    <t xml:space="preserve">W  - Disparu </t>
  </si>
  <si>
    <t xml:space="preserve">Taxon qui n’est plus présent à l’état sauvage dans la zone géographiqueconsidérée mais qui n’est pas globalement éteint. Rq : en cas de doute sur la présence ancienne ou non du taxon à l’étatsauvage, utiliser le statut absent (A). </t>
  </si>
  <si>
    <t>gp_tax_od3</t>
  </si>
  <si>
    <t>Regroupement vernaculaire (niveau 3) ancienne version</t>
  </si>
  <si>
    <t>CL </t>
  </si>
  <si>
    <t>Classe </t>
  </si>
  <si>
    <t>X</t>
  </si>
  <si>
    <t xml:space="preserve">Éteint </t>
  </si>
  <si>
    <t xml:space="preserve">X  - Éteint </t>
  </si>
  <si>
    <t xml:space="preserve">Taxon globalement éteint (= ayant totalement disparu de la surface du globeterrestre). </t>
  </si>
  <si>
    <t>CD_NOM</t>
  </si>
  <si>
    <t>Entier long </t>
  </si>
  <si>
    <t>Identifiant unique du nom scientifique </t>
  </si>
  <si>
    <t>SBCL </t>
  </si>
  <si>
    <t>Sous-Classe </t>
  </si>
  <si>
    <t>Y</t>
  </si>
  <si>
    <t xml:space="preserve">Introduit éteint / disparu </t>
  </si>
  <si>
    <t xml:space="preserve">Y  - Introduit éteint / disparu </t>
  </si>
  <si>
    <t xml:space="preserve">Taxon introduit naturalisé par le passé mais aujourd’hui disparu de la zone géographique considérée (W) ou éteint (X). </t>
  </si>
  <si>
    <t>CD_TAXSUP</t>
  </si>
  <si>
    <t>Identifiant (CD_NOM) du taxon supérieur calculé dans la classification simplifiée (voir Tableau 3 pour les valeurs de rangs pris en compte) </t>
  </si>
  <si>
    <t>IFCL </t>
  </si>
  <si>
    <t>Infra-Classe </t>
  </si>
  <si>
    <t>Z</t>
  </si>
  <si>
    <t xml:space="preserve">Endémique éteint </t>
  </si>
  <si>
    <t xml:space="preserve">Z  - Endémique éteint </t>
  </si>
  <si>
    <t>Taxon endémique et aujourd’hui disparu, donc globalement éteint (X).</t>
  </si>
  <si>
    <t>CD_SUP</t>
  </si>
  <si>
    <t>Identifiant (CD_NOM) du taxon directement supérieur </t>
  </si>
  <si>
    <t>PVCL </t>
  </si>
  <si>
    <t>Parv-Classe </t>
  </si>
  <si>
    <t>Logigramme d'analyse du champ STATUT_BIOGEOGRAPHIQUE_
GRAND_EST_format_TAXREF</t>
  </si>
  <si>
    <t>CD_REF</t>
  </si>
  <si>
    <t>Identifiant (CD_NOM) du taxon de référence (nom retenu) </t>
  </si>
  <si>
    <t>SPOR </t>
  </si>
  <si>
    <t>Super-Ordre </t>
  </si>
  <si>
    <t>RANG</t>
  </si>
  <si>
    <t>Rang taxonomique (lien vers TAXREF_RANG) </t>
  </si>
  <si>
    <t>COH </t>
  </si>
  <si>
    <t>Cohorte </t>
  </si>
  <si>
    <t>Indigénat_GE</t>
  </si>
  <si>
    <t>Envahissant_FR</t>
  </si>
  <si>
    <t>Endémicité_GE</t>
  </si>
  <si>
    <t>Présence_GE</t>
  </si>
  <si>
    <t>Rareté_GE</t>
  </si>
  <si>
    <t>Reproduction_GE</t>
  </si>
  <si>
    <t>Reproduction_rareté_GE</t>
  </si>
  <si>
    <t>Hivernage_GE</t>
  </si>
  <si>
    <t>Hivernage_rareté_GE</t>
  </si>
  <si>
    <t>Migration_GE</t>
  </si>
  <si>
    <t>Migration_rareté_GE</t>
  </si>
  <si>
    <t>STATUT_BIOGEOGRAPHIQUE_GRAND_EST_INPN</t>
  </si>
  <si>
    <t>LB_NOM</t>
  </si>
  <si>
    <t>Nom scientifique du taxon (sans l’autorité) </t>
  </si>
  <si>
    <t>Melitaea didyma</t>
  </si>
  <si>
    <t>OR </t>
  </si>
  <si>
    <t>Ordre </t>
  </si>
  <si>
    <t>LISTES DES VALEURS DES CHAMPS</t>
  </si>
  <si>
    <t>Indigène (ou indéterminé)</t>
  </si>
  <si>
    <t>Envahissant</t>
  </si>
  <si>
    <t>Présent (régulier)</t>
  </si>
  <si>
    <t>Commun</t>
  </si>
  <si>
    <t>Reproducteur certain ou probable</t>
  </si>
  <si>
    <t>Hivernant régulier</t>
  </si>
  <si>
    <t>Migrateur régulier</t>
  </si>
  <si>
    <t>Autorité du taxon (Auteur, année, gestion des parenthèses) </t>
  </si>
  <si>
    <t>(Esper, 1778)</t>
  </si>
  <si>
    <t>SBOR </t>
  </si>
  <si>
    <t>Sous-Ordre </t>
  </si>
  <si>
    <t>Présent (irrégulier)</t>
  </si>
  <si>
    <t>Assez commun</t>
  </si>
  <si>
    <t>Reproducteur régulier possible, à confirmer</t>
  </si>
  <si>
    <t>Hivernant irrégulier</t>
  </si>
  <si>
    <t>Migrateur irrégulier</t>
  </si>
  <si>
    <t>NOM_COMPLET</t>
  </si>
  <si>
    <t>Combinaison des champs précédents pour donner le nom complet (~LB_NOM+" " +LB_AUTEUR) </t>
  </si>
  <si>
    <t>Melitaea didyma (Esper, 1778)</t>
  </si>
  <si>
    <t>IFOR </t>
  </si>
  <si>
    <t>Infra-Ordre </t>
  </si>
  <si>
    <t>Introduit établi</t>
  </si>
  <si>
    <t>Non revu [2000-2021], présence actuelle à confirmer</t>
  </si>
  <si>
    <t>Peu commun</t>
  </si>
  <si>
    <t>Reproducteur irrégulier</t>
  </si>
  <si>
    <t>Hivernant non revu [2000-2021]</t>
  </si>
  <si>
    <t>Migrateur non revu [2000-2021]</t>
  </si>
  <si>
    <t>NOM_COMPLET_HTML</t>
  </si>
  <si>
    <t>NOM_COMPLET avec balises HTML pour gérer les italiques dans le nom </t>
  </si>
  <si>
    <t>&lt;i&gt;Melitaea didyma&lt;/i&gt; (Esper, 1778)</t>
  </si>
  <si>
    <t>PVOR </t>
  </si>
  <si>
    <t>Parv-Ordre </t>
  </si>
  <si>
    <t>Introduit non établi, échappé</t>
  </si>
  <si>
    <t>Disparu [1950-2000[</t>
  </si>
  <si>
    <t>Rare</t>
  </si>
  <si>
    <t>Reproducteur non revu [2000-2021]</t>
  </si>
  <si>
    <t>Hivernant disparu</t>
  </si>
  <si>
    <t>Migrateur non connu</t>
  </si>
  <si>
    <t>NOM_VALIDE</t>
  </si>
  <si>
    <t>Le NOM_COMPLET du CD_REF </t>
  </si>
  <si>
    <t>SCO </t>
  </si>
  <si>
    <t>Section </t>
  </si>
  <si>
    <t>Disparu [1900-1950[</t>
  </si>
  <si>
    <t>Occasionnel</t>
  </si>
  <si>
    <t>Reproducteur disparu [1950-2000[</t>
  </si>
  <si>
    <t>Hivernage non connu</t>
  </si>
  <si>
    <t>NOM_VERN</t>
  </si>
  <si>
    <t>Noms vernaculaires français </t>
  </si>
  <si>
    <t>Mélitée orangée (La), Damier orangé (Le), Diane (La)</t>
  </si>
  <si>
    <t>SSCO </t>
  </si>
  <si>
    <t>Sous-Section </t>
  </si>
  <si>
    <t>Disparu [avant 1900]</t>
  </si>
  <si>
    <t>Accidentel</t>
  </si>
  <si>
    <t>Reproducteur disparu [1900-1950[</t>
  </si>
  <si>
    <t>NOM_VERN_ENG</t>
  </si>
  <si>
    <t>Noms vernaculaires anglais </t>
  </si>
  <si>
    <t>Spotted Fritillary</t>
  </si>
  <si>
    <t>SPFM </t>
  </si>
  <si>
    <t>Super-Famille </t>
  </si>
  <si>
    <t>Disparu [période non connue]</t>
  </si>
  <si>
    <t>Non évalué</t>
  </si>
  <si>
    <t>Reproducteur disparu [avant 1900]</t>
  </si>
  <si>
    <t>Entier court </t>
  </si>
  <si>
    <t>Code de l'habitat (clé vers TAXREF_HABITATS) </t>
  </si>
  <si>
    <t>FM </t>
  </si>
  <si>
    <t>Famille </t>
  </si>
  <si>
    <t>Mention douteuse ou non confirmée</t>
  </si>
  <si>
    <t>Reproduction non connue</t>
  </si>
  <si>
    <t>FR</t>
  </si>
  <si>
    <t>Statut biogéographique en France métropolitaine (clé vers TAXREF_STATUTS) </t>
  </si>
  <si>
    <t>SBFM </t>
  </si>
  <si>
    <t>Sous-Famille </t>
  </si>
  <si>
    <t>Mention erronée</t>
  </si>
  <si>
    <t>GF</t>
  </si>
  <si>
    <t>Statut biogéographique en Guyane (clé vers TAXREF_STATUTS) </t>
  </si>
  <si>
    <t>SPTR </t>
  </si>
  <si>
    <t>Super-Tribu </t>
  </si>
  <si>
    <t>Non signalé (potentiel)</t>
  </si>
  <si>
    <t>A/Q/D</t>
  </si>
  <si>
    <t>M/J/I</t>
  </si>
  <si>
    <t>S/E/P</t>
  </si>
  <si>
    <t>MAR</t>
  </si>
  <si>
    <t>Statut biogéographique à la Martinique (clé vers TAXREF_STATUTS) </t>
  </si>
  <si>
    <t>TR </t>
  </si>
  <si>
    <t>Tribu </t>
  </si>
  <si>
    <t>TESTING LOGIGRAMME</t>
  </si>
  <si>
    <t>GUA</t>
  </si>
  <si>
    <t>Statut biogéographique à la Guadeloupe (clé vers TAXREF_STATUTS) </t>
  </si>
  <si>
    <t>SSTR </t>
  </si>
  <si>
    <t>Sous-Tribu </t>
  </si>
  <si>
    <t>Remplir différentes valeurs des champs ci-dessus</t>
  </si>
  <si>
    <t>Résultat AUTO (Mise en forme  des statuts régionaux au format INPN TAXREF)</t>
  </si>
  <si>
    <t>SM</t>
  </si>
  <si>
    <t>Statut biogéographique à Saint-Martin (clé vers TAXREF_STATUTS) </t>
  </si>
  <si>
    <t>GN </t>
  </si>
  <si>
    <t>Genre </t>
  </si>
  <si>
    <t>SB</t>
  </si>
  <si>
    <t>Statut biogéographique à Saint-Barthélemy (clé vers TAXREF_STATUTS) </t>
  </si>
  <si>
    <t>SSGN </t>
  </si>
  <si>
    <t>Sous-Genre </t>
  </si>
  <si>
    <t>SPM</t>
  </si>
  <si>
    <t>Statut biogéographique à Saint-Pierre-et-Miquelon (clé vers TAXREF_STATUTS) </t>
  </si>
  <si>
    <t>SC </t>
  </si>
  <si>
    <t>MAY</t>
  </si>
  <si>
    <t>Statut biogéographique à Mayotte (clé vers TAXREF_STATUTS) </t>
  </si>
  <si>
    <t>SBSC </t>
  </si>
  <si>
    <t>EPA</t>
  </si>
  <si>
    <t>Statut biogéographique aux Îles Éparses (clé vers TAXREF_STATUTS) </t>
  </si>
  <si>
    <t>SER </t>
  </si>
  <si>
    <t>Série </t>
  </si>
  <si>
    <t>REU</t>
  </si>
  <si>
    <t>Statut biogéographique à la Réunion (clé vers TAXREF_STATUTS) </t>
  </si>
  <si>
    <t>SSER </t>
  </si>
  <si>
    <t>Sous-Série </t>
  </si>
  <si>
    <t>SA</t>
  </si>
  <si>
    <t>Statut biogéographique aux îles subantarctiques (clé vers TAXREF_STATUTS) </t>
  </si>
  <si>
    <t>AGES </t>
  </si>
  <si>
    <t>Agrégat </t>
  </si>
  <si>
    <t>TA</t>
  </si>
  <si>
    <t>Statut biogéographique en Terre Adélie (clé vers TAXREF_STATUTS) </t>
  </si>
  <si>
    <t>ES </t>
  </si>
  <si>
    <t>Espèce </t>
  </si>
  <si>
    <t>TAAF</t>
  </si>
  <si>
    <t>Statut biogéographique aux TAAF, calculé à partir des champs SA et TA (clé vers TAXREF_STATUTS) </t>
  </si>
  <si>
    <t>SSES </t>
  </si>
  <si>
    <t>Sous-Espèce </t>
  </si>
  <si>
    <t>PF</t>
  </si>
  <si>
    <t>Statut biogéographique en Polynésie française (clé vers TAXREF_STATUTS) </t>
  </si>
  <si>
    <t>NAT </t>
  </si>
  <si>
    <t>Natio </t>
  </si>
  <si>
    <t>NC</t>
  </si>
  <si>
    <t>Statut biogéographique en Nouvelle-Calédonie (clé vers TAXREF_STATUTS) </t>
  </si>
  <si>
    <t>VAR </t>
  </si>
  <si>
    <t>Variété </t>
  </si>
  <si>
    <t>WF</t>
  </si>
  <si>
    <t>Statut biogéographique à Wallis-et-Futuna (clé vers TAXREF_STATUTS) </t>
  </si>
  <si>
    <t>SVAR </t>
  </si>
  <si>
    <t>Sous-Variété </t>
  </si>
  <si>
    <t>CLI</t>
  </si>
  <si>
    <t>Statut biogéographique à Clipperton (clé vers TAXREF_STATUTS) </t>
  </si>
  <si>
    <t>FO </t>
  </si>
  <si>
    <t>Forme </t>
  </si>
  <si>
    <t>URL</t>
  </si>
  <si>
    <t>Permalien INPN = ‘https://inpn.mnhn.fr/espece/cd_nom/’ + CD_NOM </t>
  </si>
  <si>
    <t>https://inpn.mnhn.fr/espece/cd_nom/53794</t>
  </si>
  <si>
    <t>SSFO </t>
  </si>
  <si>
    <t>Sous-Forme </t>
  </si>
  <si>
    <t>RACE </t>
  </si>
  <si>
    <t>Race </t>
  </si>
  <si>
    <t>CAR </t>
  </si>
  <si>
    <t>Cultivar </t>
  </si>
  <si>
    <t>AB </t>
  </si>
  <si>
    <t>Abberatio </t>
  </si>
  <si>
    <t>NOTE</t>
  </si>
  <si>
    <t>Oiseaux - autres catégories utilisées</t>
  </si>
  <si>
    <r>
      <t>Liste A </t>
    </r>
    <r>
      <rPr>
        <sz val="12"/>
        <color theme="1"/>
        <rFont val="Corbel"/>
      </rPr>
      <t>: espèces dont l’origine sauvage est indiscutable pour un individu au moins depuis le 1</t>
    </r>
    <r>
      <rPr>
        <vertAlign val="superscript"/>
        <sz val="12"/>
        <color theme="1"/>
        <rFont val="Corbel"/>
      </rPr>
      <t>er</t>
    </r>
    <r>
      <rPr>
        <sz val="12"/>
        <color theme="1"/>
        <rFont val="Corbel"/>
      </rPr>
      <t xml:space="preserve"> janvier 1950 : 316 espèces en Alsace ;</t>
    </r>
  </si>
  <si>
    <r>
      <t>Liste B </t>
    </r>
    <r>
      <rPr>
        <sz val="12"/>
        <color theme="1"/>
        <rFont val="Corbel"/>
      </rPr>
      <t>: comme la liste A, mais espèces dont toutes les observations sont anciennes, c’est à dire antérieures au 1</t>
    </r>
    <r>
      <rPr>
        <vertAlign val="superscript"/>
        <sz val="12"/>
        <color theme="1"/>
        <rFont val="Corbel"/>
      </rPr>
      <t>er</t>
    </r>
    <r>
      <rPr>
        <sz val="12"/>
        <color theme="1"/>
        <rFont val="Corbel"/>
      </rPr>
      <t xml:space="preserve"> janvier 1950 : 20 espèces en Alsace ;</t>
    </r>
  </si>
  <si>
    <r>
      <t>Liste C </t>
    </r>
    <r>
      <rPr>
        <sz val="12"/>
        <color theme="1"/>
        <rFont val="Corbel"/>
      </rPr>
      <t>: espèces exotiques issues de populations européennes férales, que celles-ci soient anciennes (Faisan de Colchide) ou plus récentes (Ouette d’Egypte), que les espèces nichent dans la région (Bernache du Canada) ou ailleurs en Europe (Erismature rousse) : 5 espèces en Alsace ;</t>
    </r>
  </si>
  <si>
    <t>Liste D : espèces pour lesquelles il n’y a pas de preuve certaine qu’au moins une observation concerne un individu sauvage[1] : 8 espèces en Alsace ;</t>
  </si>
  <si>
    <r>
      <t>Liste E </t>
    </r>
    <r>
      <rPr>
        <sz val="12"/>
        <color theme="1"/>
        <rFont val="Corbel"/>
      </rPr>
      <t>: espèces exotiques échappées de captivité, lâchées volontairement ou parvenues chez nous par l’intermédiaire d’une assistance humaine, partielle ou totale : 15 espèces en Alsace.</t>
    </r>
  </si>
  <si>
    <t>MÉTADONNÉES</t>
  </si>
  <si>
    <t>Auteurs, citation, principales réféences utilisées (présente feuille)</t>
  </si>
  <si>
    <t>LISTES ROUGES UCIN SUPRARÉGIONALES</t>
  </si>
  <si>
    <t>LISTE ROUGE  GRAND EST (ÉVALUATION UICN)</t>
  </si>
  <si>
    <t>[Animalia / Chordata / Aves]</t>
  </si>
  <si>
    <t>LISTE ROUGE OISEAUX N détaillée</t>
  </si>
  <si>
    <t>LISTE ROUGE OISEAUX N simple</t>
  </si>
  <si>
    <t>bilan LISTE ROUGE OISEAUX N</t>
  </si>
  <si>
    <t>Liste de référence de l'ensemble des espèces reproductrices confirmées dans les limites adminitratives de la Région Grand Est (à la date d'édition de la liste), avec statuts UICN Liste rouge régionale, complétée de la représentation des statuts de présence infrarégionaux, et des statuts UICN Listes rouges suprarégionales (si existant)</t>
  </si>
  <si>
    <t xml:space="preserve">STATUTS DE PRESENCE DANS LES PRINCIPALES RÉGIONS NATURELLES </t>
  </si>
  <si>
    <t>Anatidae</t>
  </si>
  <si>
    <t>Anas crecca</t>
  </si>
  <si>
    <t>Sarcelle d'hiver</t>
  </si>
  <si>
    <t>Spatula querquedula</t>
  </si>
  <si>
    <t>Sarcelle d'été</t>
  </si>
  <si>
    <t>Spatula clypeata</t>
  </si>
  <si>
    <t>Canard souchet</t>
  </si>
  <si>
    <t>Phasianidae</t>
  </si>
  <si>
    <t>Ardeidae</t>
  </si>
  <si>
    <t>Botaurus stellaris</t>
  </si>
  <si>
    <t>Butor étoilé</t>
  </si>
  <si>
    <t>Podicipedidae</t>
  </si>
  <si>
    <t>Podiceps nigricollis</t>
  </si>
  <si>
    <t>Brehm, 1831</t>
  </si>
  <si>
    <t>Grèbe à cou noir</t>
  </si>
  <si>
    <t>Accipitridae</t>
  </si>
  <si>
    <t>Haliaeetus albicilla</t>
  </si>
  <si>
    <t>Pygargue à queue blanche</t>
  </si>
  <si>
    <t>Pandionidae</t>
  </si>
  <si>
    <t>Pandion haliaetus</t>
  </si>
  <si>
    <t>Balbuzard pêcheur</t>
  </si>
  <si>
    <t>Rallidae</t>
  </si>
  <si>
    <t>Porzana porzana</t>
  </si>
  <si>
    <t>(Linnaeus, 1766)</t>
  </si>
  <si>
    <t>Marouette ponctuée</t>
  </si>
  <si>
    <t>Zapornia parva</t>
  </si>
  <si>
    <t>(Scopoli, 1769)</t>
  </si>
  <si>
    <t>Marouette poussin</t>
  </si>
  <si>
    <t>Gruidae</t>
  </si>
  <si>
    <t>Grus grus</t>
  </si>
  <si>
    <t>Grue cendrée</t>
  </si>
  <si>
    <t>Recurvirostridae</t>
  </si>
  <si>
    <t>Scolopacidae</t>
  </si>
  <si>
    <t>Numenius arquata</t>
  </si>
  <si>
    <t>Courlis cendré</t>
  </si>
  <si>
    <t>Actitis hypoleucos</t>
  </si>
  <si>
    <t>Chevalier guignette</t>
  </si>
  <si>
    <t>Strigidae</t>
  </si>
  <si>
    <t>Asio flammeus</t>
  </si>
  <si>
    <t>(Pontoppidan, 1763)</t>
  </si>
  <si>
    <t>Hibou des marais</t>
  </si>
  <si>
    <t>Laniidae</t>
  </si>
  <si>
    <t>Lanius excubitor</t>
  </si>
  <si>
    <t>Pie-grièche grise</t>
  </si>
  <si>
    <t>Remizidae</t>
  </si>
  <si>
    <t>Remiz pendulinus</t>
  </si>
  <si>
    <t>Rémiz penduline</t>
  </si>
  <si>
    <t>Alaudidae</t>
  </si>
  <si>
    <t>Hirundinidae</t>
  </si>
  <si>
    <t>Ptyonoprogne rupestris</t>
  </si>
  <si>
    <t>Hirondelle de rochers</t>
  </si>
  <si>
    <t>Muscicapidae</t>
  </si>
  <si>
    <t>Motacillidae</t>
  </si>
  <si>
    <t>Anthus spinoletta</t>
  </si>
  <si>
    <t>Pipit spioncelle</t>
  </si>
  <si>
    <t>Fringillidae</t>
  </si>
  <si>
    <t>(Pallas, 1764)</t>
  </si>
  <si>
    <t>Spinus spinus</t>
  </si>
  <si>
    <t>Tarin des aulnes</t>
  </si>
  <si>
    <t>Gallinago gallinago</t>
  </si>
  <si>
    <t>Bécassine des marais</t>
  </si>
  <si>
    <t>Prunellidae</t>
  </si>
  <si>
    <t>Prunella collaris</t>
  </si>
  <si>
    <t>Accenteur alpin</t>
  </si>
  <si>
    <t>Loxia curvirostra</t>
  </si>
  <si>
    <t>Bec-croisé des sapins</t>
  </si>
  <si>
    <t>Tadorna tadorna</t>
  </si>
  <si>
    <t>Tadorne de Belon</t>
  </si>
  <si>
    <t>Mergus merganser</t>
  </si>
  <si>
    <t>Harle bièvre</t>
  </si>
  <si>
    <t>Coturnix coturnix</t>
  </si>
  <si>
    <t>Caille des blés</t>
  </si>
  <si>
    <t>Nycticorax nycticorax</t>
  </si>
  <si>
    <t>Bihoreau gris</t>
  </si>
  <si>
    <t>Linnaeus, 1766</t>
  </si>
  <si>
    <t>Ciconiidae</t>
  </si>
  <si>
    <t>Ciconia nigra</t>
  </si>
  <si>
    <t>Cigogne noire</t>
  </si>
  <si>
    <t>Charadriidae</t>
  </si>
  <si>
    <t>Vanellus vanellus</t>
  </si>
  <si>
    <t>Vanneau huppé</t>
  </si>
  <si>
    <t>Laridae</t>
  </si>
  <si>
    <t>Chroicocephalus ridibundus</t>
  </si>
  <si>
    <t>Mouette rieuse</t>
  </si>
  <si>
    <t>Ichthyaetus melanocephalus</t>
  </si>
  <si>
    <t>(Temminck, 1820)</t>
  </si>
  <si>
    <t>Mouette mélanocéphale</t>
  </si>
  <si>
    <t>Larus michahellis</t>
  </si>
  <si>
    <t>Naumann, 1840</t>
  </si>
  <si>
    <t>Goéland leucophée</t>
  </si>
  <si>
    <t>Columbidae</t>
  </si>
  <si>
    <t>Picidae</t>
  </si>
  <si>
    <t>Corvidae</t>
  </si>
  <si>
    <t>Paridae</t>
  </si>
  <si>
    <t>(Boddaert, 1783)</t>
  </si>
  <si>
    <t>(Vieillot, 1817)</t>
  </si>
  <si>
    <t>Turdidae</t>
  </si>
  <si>
    <t>Turdus torquatus</t>
  </si>
  <si>
    <t>Merle à plastron</t>
  </si>
  <si>
    <t>Passeridae</t>
  </si>
  <si>
    <t>Passer montanus</t>
  </si>
  <si>
    <t>Moineau friquet</t>
  </si>
  <si>
    <t>Anthus pratensis</t>
  </si>
  <si>
    <t>Pipit farlouse</t>
  </si>
  <si>
    <t>Emberizidae</t>
  </si>
  <si>
    <t>Emberiza cia</t>
  </si>
  <si>
    <t>Bruant fou</t>
  </si>
  <si>
    <t>Emberiza schoeniclus</t>
  </si>
  <si>
    <t>Bruant des roseaux</t>
  </si>
  <si>
    <t>Anas platyrhynchos</t>
  </si>
  <si>
    <t>Canard colvert</t>
  </si>
  <si>
    <t>Phalacrocoracidae</t>
  </si>
  <si>
    <t>Phalacrocorax carbo</t>
  </si>
  <si>
    <t>Grand Cormoran</t>
  </si>
  <si>
    <t>Ardea cinerea</t>
  </si>
  <si>
    <t>Héron cendré</t>
  </si>
  <si>
    <t>Ciconia ciconia</t>
  </si>
  <si>
    <t>Cigogne blanche</t>
  </si>
  <si>
    <t>Milvus migrans</t>
  </si>
  <si>
    <t>Milan noir</t>
  </si>
  <si>
    <t>Accipiter nisus</t>
  </si>
  <si>
    <t>Buteo buteo</t>
  </si>
  <si>
    <t>Buse variable</t>
  </si>
  <si>
    <t>Gallinula chloropus</t>
  </si>
  <si>
    <t>Gallinule poule-d'eau</t>
  </si>
  <si>
    <t>Columba oenas</t>
  </si>
  <si>
    <t>Pigeon colombin</t>
  </si>
  <si>
    <t>Columba palumbus</t>
  </si>
  <si>
    <t>Pigeon ramier</t>
  </si>
  <si>
    <t>Strix aluco</t>
  </si>
  <si>
    <t>Chouette hulotte</t>
  </si>
  <si>
    <t>Asio otus</t>
  </si>
  <si>
    <t>Hibou moyen-duc</t>
  </si>
  <si>
    <t>Alcedinidae</t>
  </si>
  <si>
    <t>Alcedo atthis</t>
  </si>
  <si>
    <t>Martin-pêcheur d'Europe</t>
  </si>
  <si>
    <t>Dendrocopos major</t>
  </si>
  <si>
    <t>Pic épeiche</t>
  </si>
  <si>
    <t>Falconidae</t>
  </si>
  <si>
    <t>Garrulus glandarius</t>
  </si>
  <si>
    <t>Geai des chênes</t>
  </si>
  <si>
    <t>Corvus monedula</t>
  </si>
  <si>
    <t>Choucas des tours</t>
  </si>
  <si>
    <t>Corvus frugilegus</t>
  </si>
  <si>
    <t>Corbeau freux</t>
  </si>
  <si>
    <t>Corvus corone</t>
  </si>
  <si>
    <t>Corneille noire</t>
  </si>
  <si>
    <t>Regulidae</t>
  </si>
  <si>
    <t>Regulus ignicapilla</t>
  </si>
  <si>
    <t>Roitelet à triple bandeau</t>
  </si>
  <si>
    <t>Cyanistes caeruleus</t>
  </si>
  <si>
    <t>Mésange bleue</t>
  </si>
  <si>
    <t>Parus major</t>
  </si>
  <si>
    <t>Mésange charbonnière</t>
  </si>
  <si>
    <t>Aegithalidae</t>
  </si>
  <si>
    <t>Aegithalos caudatus</t>
  </si>
  <si>
    <t>Mésange à longue queue</t>
  </si>
  <si>
    <t>Sylviidae</t>
  </si>
  <si>
    <t>Sylvia atricapilla</t>
  </si>
  <si>
    <t>Fauvette à tête noire</t>
  </si>
  <si>
    <t>Sittidae</t>
  </si>
  <si>
    <t>Troglodytidae</t>
  </si>
  <si>
    <t>Troglodytes troglodytes</t>
  </si>
  <si>
    <t>Troglodyte mignon</t>
  </si>
  <si>
    <t>Sturnidae</t>
  </si>
  <si>
    <t>Sturnus vulgaris</t>
  </si>
  <si>
    <t>Turdus merula</t>
  </si>
  <si>
    <t>Merle noir</t>
  </si>
  <si>
    <t>Turdus philomelos</t>
  </si>
  <si>
    <t>C. L. Brehm, 1831</t>
  </si>
  <si>
    <t>Grive musicienne</t>
  </si>
  <si>
    <t>Turdus viscivorus</t>
  </si>
  <si>
    <t>Grive draine</t>
  </si>
  <si>
    <t>Erithacus rubecula</t>
  </si>
  <si>
    <t>Rougegorge familier</t>
  </si>
  <si>
    <t>Phoenicurus ochruros</t>
  </si>
  <si>
    <t>(S. G. Gmelin, 1774)</t>
  </si>
  <si>
    <t>Rougequeue noir</t>
  </si>
  <si>
    <t>Saxicola rubicola</t>
  </si>
  <si>
    <t>Tarier pâtre</t>
  </si>
  <si>
    <t>Motacilla cinerea</t>
  </si>
  <si>
    <t>Tunstall, 1771</t>
  </si>
  <si>
    <t>Bergeronnette des ruisseaux</t>
  </si>
  <si>
    <t>Motacilla alba</t>
  </si>
  <si>
    <t>Bergeronnette grise</t>
  </si>
  <si>
    <t>Fringilla coelebs</t>
  </si>
  <si>
    <t>Pinson des arbres</t>
  </si>
  <si>
    <t>Coccothraustes coccothraustes</t>
  </si>
  <si>
    <t>Grosbec casse-noyaux</t>
  </si>
  <si>
    <t>Linaria cannabina</t>
  </si>
  <si>
    <t>Linotte mélodieuse</t>
  </si>
  <si>
    <t>Gmelin, 1789</t>
  </si>
  <si>
    <t>Cygnus olor</t>
  </si>
  <si>
    <t>(Gmelin, 1789)</t>
  </si>
  <si>
    <t>Cygne tuberculé</t>
  </si>
  <si>
    <t>Anas acuta</t>
  </si>
  <si>
    <t>Canard pilet</t>
  </si>
  <si>
    <t>Bucephala clangula</t>
  </si>
  <si>
    <t>Podiceps grisegena</t>
  </si>
  <si>
    <t>Grèbe jougris</t>
  </si>
  <si>
    <t>Circus macrourus</t>
  </si>
  <si>
    <t>(S. G. Gmelin, 1771)</t>
  </si>
  <si>
    <t>Busard pâle</t>
  </si>
  <si>
    <t>(Pallas, 1776)</t>
  </si>
  <si>
    <t>Limosa limosa</t>
  </si>
  <si>
    <t>Barge à queue noire</t>
  </si>
  <si>
    <t>Panuridae</t>
  </si>
  <si>
    <t>Panurus biarmicus</t>
  </si>
  <si>
    <t>Panure à moustaches</t>
  </si>
  <si>
    <t>Turdus iliacus</t>
  </si>
  <si>
    <t>Grive mauvis</t>
  </si>
  <si>
    <t>Acanthis flammea</t>
  </si>
  <si>
    <t>Sizerin flammé</t>
  </si>
  <si>
    <t>Mareca penelope</t>
  </si>
  <si>
    <t>Canard siffleur</t>
  </si>
  <si>
    <t>Ardea alba</t>
  </si>
  <si>
    <t>Grande Aigrette</t>
  </si>
  <si>
    <t>Chlidonias hybrida</t>
  </si>
  <si>
    <t>(Pallas, 1811)</t>
  </si>
  <si>
    <t>Guifette moustac</t>
  </si>
  <si>
    <t>Accipiter gentilis</t>
  </si>
  <si>
    <t>Autour des palombes</t>
  </si>
  <si>
    <t>Rallus aquaticus</t>
  </si>
  <si>
    <t>Râle d'eau</t>
  </si>
  <si>
    <t>Fulica atra</t>
  </si>
  <si>
    <t>Foulque macroule</t>
  </si>
  <si>
    <t>Burhinidae</t>
  </si>
  <si>
    <t>Burhinus oedicnemus</t>
  </si>
  <si>
    <t>Scolopax rusticola</t>
  </si>
  <si>
    <t>Bécasse des bois</t>
  </si>
  <si>
    <t>Sterna hirundo</t>
  </si>
  <si>
    <t>Sterne pierregarin</t>
  </si>
  <si>
    <t>Upupidae</t>
  </si>
  <si>
    <t>Upupa epops</t>
  </si>
  <si>
    <t>Huppe fasciée</t>
  </si>
  <si>
    <t>Jynx torquilla</t>
  </si>
  <si>
    <t>Torcol fourmilier</t>
  </si>
  <si>
    <t>Falco tinnunculus</t>
  </si>
  <si>
    <t>Faucon crécerelle</t>
  </si>
  <si>
    <t>Regulus regulus</t>
  </si>
  <si>
    <t>Roitelet huppé</t>
  </si>
  <si>
    <t>Lullula arborea</t>
  </si>
  <si>
    <t>Alouette lulu</t>
  </si>
  <si>
    <t>Alauda arvensis</t>
  </si>
  <si>
    <t>Alouette des champs</t>
  </si>
  <si>
    <t>Phylloscopidae</t>
  </si>
  <si>
    <t>Phylloscopus collybita</t>
  </si>
  <si>
    <t>Pouillot véloce</t>
  </si>
  <si>
    <t>Turdus pilaris</t>
  </si>
  <si>
    <t>Grive litorne</t>
  </si>
  <si>
    <t>Prunella modularis</t>
  </si>
  <si>
    <t>Accenteur mouchet</t>
  </si>
  <si>
    <t>Motacilla flava</t>
  </si>
  <si>
    <t>Bergeronnette printanière</t>
  </si>
  <si>
    <t>Chloris chloris</t>
  </si>
  <si>
    <t>Verdier d'Europe</t>
  </si>
  <si>
    <t>Carduelis carduelis</t>
  </si>
  <si>
    <t>Chardonneret élégant</t>
  </si>
  <si>
    <t>Serinus serinus</t>
  </si>
  <si>
    <t>Serin cini</t>
  </si>
  <si>
    <t>Emberiza calandra</t>
  </si>
  <si>
    <t>Bruant proyer</t>
  </si>
  <si>
    <t>Emberiza citrinella</t>
  </si>
  <si>
    <t>Bruant jaune</t>
  </si>
  <si>
    <t>Aythya nyroca</t>
  </si>
  <si>
    <t>(Güldenstädt, 1770)</t>
  </si>
  <si>
    <t>Fuligule nyroca</t>
  </si>
  <si>
    <t>Tringa totanus</t>
  </si>
  <si>
    <t>Chevalier gambette</t>
  </si>
  <si>
    <t>Chlidonias niger</t>
  </si>
  <si>
    <t>Guifette noire</t>
  </si>
  <si>
    <t>Larus canus</t>
  </si>
  <si>
    <t>Goéland cendré</t>
  </si>
  <si>
    <t>Anser anser</t>
  </si>
  <si>
    <t>Oie cendrée</t>
  </si>
  <si>
    <t>Mareca strepera</t>
  </si>
  <si>
    <t>Canard chipeau</t>
  </si>
  <si>
    <t>Netta rufina</t>
  </si>
  <si>
    <t>(Pallas, 1773)</t>
  </si>
  <si>
    <t>Nette rousse</t>
  </si>
  <si>
    <t>Aythya ferina</t>
  </si>
  <si>
    <t>Fuligule milouin</t>
  </si>
  <si>
    <t>Aythya fuligula</t>
  </si>
  <si>
    <t>Fuligule morillon</t>
  </si>
  <si>
    <t>Bubulcus ibis</t>
  </si>
  <si>
    <t>Héron garde-bœufs</t>
  </si>
  <si>
    <t>Egretta garzetta</t>
  </si>
  <si>
    <t>Aigrette garzette</t>
  </si>
  <si>
    <t>Tachybaptus ruficollis</t>
  </si>
  <si>
    <t>Grèbe castagneux</t>
  </si>
  <si>
    <t>Podiceps cristatus</t>
  </si>
  <si>
    <t>Grèbe huppé</t>
  </si>
  <si>
    <t>Milvus milvus</t>
  </si>
  <si>
    <t>Milan royal</t>
  </si>
  <si>
    <t>Circus aeruginosus</t>
  </si>
  <si>
    <t>Busard des roseaux</t>
  </si>
  <si>
    <t>Circus cyaneus</t>
  </si>
  <si>
    <t>Busard Saint-Martin</t>
  </si>
  <si>
    <t>Charadrius dubius</t>
  </si>
  <si>
    <t>Scopoli, 1786</t>
  </si>
  <si>
    <t>Petit Gravelot</t>
  </si>
  <si>
    <t>Falco peregrinus</t>
  </si>
  <si>
    <t>Faucon pèlerin</t>
  </si>
  <si>
    <t>Periparus ater</t>
  </si>
  <si>
    <t>Mésange noire</t>
  </si>
  <si>
    <t>(Temminck, 1815)</t>
  </si>
  <si>
    <t>Pyrrhula pyrrhula</t>
  </si>
  <si>
    <t>Bouvreuil pivoine</t>
  </si>
  <si>
    <t>A2a</t>
  </si>
  <si>
    <t>pr. A2a</t>
  </si>
  <si>
    <t>VU (D1) (-1)</t>
  </si>
  <si>
    <t>EN (D) (-1)</t>
  </si>
  <si>
    <t>Ordre systématique</t>
  </si>
  <si>
    <t>https://www.worldbirdnames.org/ioc-lists/master-list-2/</t>
  </si>
  <si>
    <t>IOC World Bird List 14.1  doi  10.14344/IOC.ML.14.1</t>
  </si>
  <si>
    <t>LISTE ROUGE DES OISEAUX NICHEURS DU GRAND EST - MÉTADONNÉES ET RÉFÉRENCES</t>
  </si>
  <si>
    <t>Épervier d'Europe</t>
  </si>
  <si>
    <t>Avis n° 2023-147 en date du 23 novembre 2023</t>
  </si>
  <si>
    <t>Version première, finalisée 10/2024</t>
  </si>
  <si>
    <t>Jean-Marc Bronner, Yohann Brouillard, Eric Buchel, Roberto D’agostino, Christian Dronneau, Christian Frauli, Matthieu Gaillard, Moana Grysan, Nicolas Harter, Nicolas Hoffmann, Gérard Joannes, Guillaume Leblanc, Pierre Miguet, Aymeric Mionnet, Yves Muller</t>
  </si>
  <si>
    <r>
      <t>Pascal Albert, Jean-Luc Bourrioux, Alexandre</t>
    </r>
    <r>
      <rPr>
        <sz val="12"/>
        <color theme="1"/>
        <rFont val="Corbel"/>
        <family val="2"/>
      </rPr>
      <t xml:space="preserve"> Million</t>
    </r>
  </si>
  <si>
    <t>Collectif Faune Champagne-Ardenne, collectif Faune Lorraine, Fédération Régionale des Chasseurs du Grand Est, Groupe Tétras Vosges, Ligue pour la Protection Alsace, Parc Naturel Régional des Ballons des Vosges, Parc Naturel Régional des Vosges du Nord, autres producteurs via le SINP national : Animal Demography Unit - University of Cape Town, Artenfinder Rheinland-Pfalz, ASCONIT Consultants, BioObs, Biotope, Canadian Museum of Nature, COL, Copenhagen Bird Ringing Centre, corvids.de, Department of Ornithology  Aranzadi Society of Sciences, DIR Centre-Est, Dutch Centre for Aviation Migration and Biography , ECOLOR, ECOSPHERE,  EDF EN, EKOSENS, ENCEM, Association ROSELIERE, Esope, Finnish Museum of Natural History, Granulat VICAT, iNaturalist, INBO, MNHN, Musée national d'histoire naturelle Luxembourg, Museum de sciencies Naturals de Barcelona, Museum of Comparative Zoology, Museum of Southwestern Biology, Museum Stavanger, naturgucker, OFB, ONCFS, ONF, PMAE, PnrL, Royal Belgian Institute of Natural Sciences, Royal Ontario Museum, SARL EXEN, SAS Energies Sud-Vannier, Sciences Environnement Association ROSELIERE, UM Museum of Zoology Birds Division, Visiolittoral, Western Foundation of Vertebrate Zoology</t>
  </si>
  <si>
    <t>Équipe projet : Eric Buchel, Wendy Hahn, Nicolas Hoffmann, Aymeric Mionnet, Yves Muller
Traitements des données et analyses préparatoires : Wendy Hahn
Appui et conseils méthodologiques : Léna Baraud, Dylan Cadiou (UICN)
Remerciements particulièrement chaleureux à l’ensemble du comité d’experts, à tous les partenaires scientifiques, techniques et financiers qui se sont mobilisés pour ce projet, ainsi que à l’ensemble des naturalistes bénévoles qui partagent leurs observations et rendent la réalisation de tels documents possibles.</t>
  </si>
  <si>
    <t>ICN France, MNHN, LPO, SEOF &amp; ONCFS (2016). La Liste rouge des espèces menacées en France - Chapitre Oiseaux de France métropolitaine. Paris, France.</t>
  </si>
  <si>
    <t>BirdLife International (2021). European Red List of Birds. Luxembourg: Publications Office of the European Union.</t>
  </si>
  <si>
    <t>BirdLife International (2022). State of the World’s Birds 2022: Insights and solutions for the biodiversity crisis. Cambridge, UK: BirdLife International.</t>
  </si>
  <si>
    <t>https://www.birdlife.org/wp-content/uploads/2022/05/BirdLife-European-Red-List-of-Birds-2021.pdf.pdf</t>
  </si>
  <si>
    <t>https://inpn.mnhn.fr/docs/LR_FCE/UICN-LR-Oiseaux-diffusion.pdf</t>
  </si>
  <si>
    <t>LISTE ROUGE DES OISEAUX HIVERNANTS DU GRAND EST</t>
  </si>
  <si>
    <t>version : LRGE_OIh_1.0 - Septembre 2024</t>
  </si>
  <si>
    <t>LISTE ROUGE 
DES OISEAUX HIVERNANTS
DU GRAND EST</t>
  </si>
  <si>
    <t>versions : LRGE_OIh_1.0 ; document septembre 2024</t>
  </si>
  <si>
    <t>Oiseaux hivernants</t>
  </si>
  <si>
    <t>Cygnus columbianus</t>
  </si>
  <si>
    <t>(Ord, 1815)</t>
  </si>
  <si>
    <t>Cygne de Bewick</t>
  </si>
  <si>
    <t>Cygnus cygnus</t>
  </si>
  <si>
    <t>Cygne chanteur</t>
  </si>
  <si>
    <t>Anser fabalis</t>
  </si>
  <si>
    <t>(Latham, 1787)</t>
  </si>
  <si>
    <t>Oie des moissons</t>
  </si>
  <si>
    <t>Garrot à oeil d'or</t>
  </si>
  <si>
    <t>Mergellus albellus</t>
  </si>
  <si>
    <t>Harle piette</t>
  </si>
  <si>
    <t>Anser albifrons</t>
  </si>
  <si>
    <t>Oie rieuse</t>
  </si>
  <si>
    <t>Pluvialis apricaria</t>
  </si>
  <si>
    <t>Pluvier doré</t>
  </si>
  <si>
    <t>Étourneau sansonnet</t>
  </si>
  <si>
    <t>Anser brachyrhynchus</t>
  </si>
  <si>
    <t>(Baillon, 1833)</t>
  </si>
  <si>
    <t>Oie à bec court</t>
  </si>
  <si>
    <t>Anser erythropus</t>
  </si>
  <si>
    <t>Oie naine</t>
  </si>
  <si>
    <t>Branta leucopsis</t>
  </si>
  <si>
    <t>(Bechstein, 1803)</t>
  </si>
  <si>
    <t>Bernache nonnette</t>
  </si>
  <si>
    <t>Branta bernicla</t>
  </si>
  <si>
    <t>Bernache cravant</t>
  </si>
  <si>
    <t>Branta ruficollis</t>
  </si>
  <si>
    <t>(Pallas, 1769)</t>
  </si>
  <si>
    <t>Bernache à cou roux</t>
  </si>
  <si>
    <t>Aythya collaris</t>
  </si>
  <si>
    <t>(Donovan, 1809)</t>
  </si>
  <si>
    <t>Fuligule à bec cerclé</t>
  </si>
  <si>
    <t>Melanitta nigra</t>
  </si>
  <si>
    <t>Macreuse noire</t>
  </si>
  <si>
    <t>Oxyura leucocephala</t>
  </si>
  <si>
    <t>Érismature à tête blanche</t>
  </si>
  <si>
    <t>Gaviidae</t>
  </si>
  <si>
    <t>Gavia adamsii</t>
  </si>
  <si>
    <t>(Gray, 1859)</t>
  </si>
  <si>
    <t>Plongeon à bec blanc</t>
  </si>
  <si>
    <t>Sulidae</t>
  </si>
  <si>
    <t>Morus bassanus</t>
  </si>
  <si>
    <t>Fou de Bassan</t>
  </si>
  <si>
    <t>Threskiornithidae</t>
  </si>
  <si>
    <t>Plegadis falcinellus</t>
  </si>
  <si>
    <t>Ibis falcinelle</t>
  </si>
  <si>
    <t>Clanga clanga</t>
  </si>
  <si>
    <t>Pallas, 1811</t>
  </si>
  <si>
    <t>Aigle criard</t>
  </si>
  <si>
    <t>Recurvirostra avosetta</t>
  </si>
  <si>
    <t>Avocette élégante</t>
  </si>
  <si>
    <t>Calidris alba</t>
  </si>
  <si>
    <t>Bécasseau sanderling</t>
  </si>
  <si>
    <t>Calidris minuta</t>
  </si>
  <si>
    <t>(Leisler, 1812)</t>
  </si>
  <si>
    <t>Bécasseau minute</t>
  </si>
  <si>
    <t>Stercorariidae</t>
  </si>
  <si>
    <t>Stercorarius skua</t>
  </si>
  <si>
    <t>(Brünnich, 1764)</t>
  </si>
  <si>
    <t>Grand Labbe</t>
  </si>
  <si>
    <t>Hydrocoloeus minutus</t>
  </si>
  <si>
    <t>Pallas, 1776</t>
  </si>
  <si>
    <t>Mouette pygmée</t>
  </si>
  <si>
    <t>Temminck, 1820</t>
  </si>
  <si>
    <t>Larus fuscus</t>
  </si>
  <si>
    <t>Goéland brun</t>
  </si>
  <si>
    <t>Larus glaucoides</t>
  </si>
  <si>
    <t>Meyer, 1822</t>
  </si>
  <si>
    <t>Goéland à ailes blanches</t>
  </si>
  <si>
    <t>Larus hyperboreus</t>
  </si>
  <si>
    <t>Gunnerus, 1767</t>
  </si>
  <si>
    <t>Goéland bourgmestre</t>
  </si>
  <si>
    <t>Larus marinus</t>
  </si>
  <si>
    <t>Goéland marin</t>
  </si>
  <si>
    <t>Corneille mantelée</t>
  </si>
  <si>
    <t>Bombycillidae</t>
  </si>
  <si>
    <t>Bombycilla garrulus</t>
  </si>
  <si>
    <t xml:space="preserve">Jaseur boréal </t>
  </si>
  <si>
    <t>Tichodroma muraria</t>
  </si>
  <si>
    <t>Tichodrome échelette</t>
  </si>
  <si>
    <t>Calcariidae</t>
  </si>
  <si>
    <t>Plectrophenax nivalis</t>
  </si>
  <si>
    <t>Bruant des neiges</t>
  </si>
  <si>
    <t>Pelecanidae</t>
  </si>
  <si>
    <t>Pelecanus crispus</t>
  </si>
  <si>
    <t>Bruch, 1832</t>
  </si>
  <si>
    <t>Pélican frisé</t>
  </si>
  <si>
    <t>Aquila fasciata</t>
  </si>
  <si>
    <t>Vieillot, 1822</t>
  </si>
  <si>
    <t>Aigle de Bonelli</t>
  </si>
  <si>
    <t>Aquila chrysaetos</t>
  </si>
  <si>
    <t>Aigle royal</t>
  </si>
  <si>
    <t>Bucephala islandica</t>
  </si>
  <si>
    <t>Garrot d'Islande</t>
  </si>
  <si>
    <t>Anser caerulescens</t>
  </si>
  <si>
    <t>Oie des neiges</t>
  </si>
  <si>
    <t>Oedicnème criard</t>
  </si>
  <si>
    <t>Calcarius lapponicus</t>
  </si>
  <si>
    <t>Bruant lapon</t>
  </si>
  <si>
    <t>Charadrius hiaticula</t>
  </si>
  <si>
    <t>Grand Gravelot</t>
  </si>
  <si>
    <t>Pluvialis squatarola</t>
  </si>
  <si>
    <t>Pluvier argenté</t>
  </si>
  <si>
    <t>Eudromias morinellus</t>
  </si>
  <si>
    <t>Pluvier guignard</t>
  </si>
  <si>
    <t>Emberiza rustica</t>
  </si>
  <si>
    <t>Bruant rustique</t>
  </si>
  <si>
    <t>Falco biarmicus</t>
  </si>
  <si>
    <t>Temminck, 1825</t>
  </si>
  <si>
    <t>Faucon lanier</t>
  </si>
  <si>
    <t>Falco cherrug</t>
  </si>
  <si>
    <t>Gray, 1834</t>
  </si>
  <si>
    <t>Faucon sacre</t>
  </si>
  <si>
    <t>Loxia leucoptera</t>
  </si>
  <si>
    <t>Bec-croisé bifascié</t>
  </si>
  <si>
    <t>Haematopodidae</t>
  </si>
  <si>
    <t>Haematopus ostralegus</t>
  </si>
  <si>
    <t>Huîtrier pie</t>
  </si>
  <si>
    <t>Rissa tridactyla</t>
  </si>
  <si>
    <t>Mouette tridactyle</t>
  </si>
  <si>
    <t>Larus delawarensis</t>
  </si>
  <si>
    <t>Ord, 1815</t>
  </si>
  <si>
    <t>Goéland à bec cerclé</t>
  </si>
  <si>
    <t>Xema sabini</t>
  </si>
  <si>
    <t>(Sabine, 1819)</t>
  </si>
  <si>
    <t>Mouette de Sabine</t>
  </si>
  <si>
    <t>Anthus petrosus</t>
  </si>
  <si>
    <t>(Montagu, 1798)</t>
  </si>
  <si>
    <t>Pipit maritime</t>
  </si>
  <si>
    <t>Gould, 1837</t>
  </si>
  <si>
    <t>Bergeronnette de Yarrell</t>
  </si>
  <si>
    <t>Phalacrocorax aristotelis</t>
  </si>
  <si>
    <t>(Linnaeus, 1760)</t>
  </si>
  <si>
    <t>Cormoran huppé</t>
  </si>
  <si>
    <t>Microcarbo pygmaeus</t>
  </si>
  <si>
    <t>Cormoran pygmée</t>
  </si>
  <si>
    <t>Phoenicopteridae</t>
  </si>
  <si>
    <t>Phoenicopterus roseus</t>
  </si>
  <si>
    <t>Flamant rose</t>
  </si>
  <si>
    <t>Phylloscopus inornatus</t>
  </si>
  <si>
    <t>(Blyth, 1842)</t>
  </si>
  <si>
    <t>Pouillot à grands sourcils</t>
  </si>
  <si>
    <t>Phylloscopus humei</t>
  </si>
  <si>
    <t>(Brooks, 1878)</t>
  </si>
  <si>
    <t>Pouillot de Hume</t>
  </si>
  <si>
    <t>Limosa lapponica</t>
  </si>
  <si>
    <t>Barge rousse</t>
  </si>
  <si>
    <t>Arenaria interpres</t>
  </si>
  <si>
    <t>Tournepierre à collier</t>
  </si>
  <si>
    <t>Numenius phaeopus</t>
  </si>
  <si>
    <t>Courlis corlieu</t>
  </si>
  <si>
    <t>Calidris canutus</t>
  </si>
  <si>
    <t>Bécasseau maubèche</t>
  </si>
  <si>
    <t>Calidris temminckii</t>
  </si>
  <si>
    <t>Bécasseau de Temminck</t>
  </si>
  <si>
    <t>Gallinago media</t>
  </si>
  <si>
    <t>Bécassine double</t>
  </si>
  <si>
    <t>Tringa stagnatilis</t>
  </si>
  <si>
    <t>Chevalier stagnatile</t>
  </si>
  <si>
    <t>Tringa glareola</t>
  </si>
  <si>
    <t>Chevalier sylvain</t>
  </si>
  <si>
    <t>Phalaropus lobatus</t>
  </si>
  <si>
    <t>Phalarope à bec étroit</t>
  </si>
  <si>
    <t>Phalaropus fulicarius</t>
  </si>
  <si>
    <t>Phalarope à bec large</t>
  </si>
  <si>
    <t>Stercorarius parasiticus</t>
  </si>
  <si>
    <t>Labbe parasite</t>
  </si>
  <si>
    <t>Stercorarius pomarinus</t>
  </si>
  <si>
    <t>Labbe pomarin</t>
  </si>
  <si>
    <t>Pastor roseus</t>
  </si>
  <si>
    <t>Étourneau roselin</t>
  </si>
  <si>
    <t>Geokichla sibirica</t>
  </si>
  <si>
    <t>Grive de Sibérie</t>
  </si>
  <si>
    <t>Zoothera aurea</t>
  </si>
  <si>
    <t>(Holandre, 1825)</t>
  </si>
  <si>
    <t>Grive dorée</t>
  </si>
  <si>
    <t>Larus cachinnans</t>
  </si>
  <si>
    <t>Goéland pontique</t>
  </si>
  <si>
    <t>Falco columbarius</t>
  </si>
  <si>
    <t>Faucon émerillon</t>
  </si>
  <si>
    <t>Fringilla montifringilla</t>
  </si>
  <si>
    <t>Pinson du nord</t>
  </si>
  <si>
    <t>Aythya marila</t>
  </si>
  <si>
    <t>Fuligule milouinan</t>
  </si>
  <si>
    <t>Somateria mollissima</t>
  </si>
  <si>
    <t>Eider à duvet</t>
  </si>
  <si>
    <t>Clangula hyemalis</t>
  </si>
  <si>
    <t>Harelde boréale</t>
  </si>
  <si>
    <t>Melanitta fusca</t>
  </si>
  <si>
    <t>Macreuse brune</t>
  </si>
  <si>
    <t>Mergus serrator</t>
  </si>
  <si>
    <t>Harle huppé</t>
  </si>
  <si>
    <t>Gavia stellata</t>
  </si>
  <si>
    <t>Plongeon catmarin</t>
  </si>
  <si>
    <t>Gavia arctica</t>
  </si>
  <si>
    <t>Plongeon arctique</t>
  </si>
  <si>
    <t>Gavia immer</t>
  </si>
  <si>
    <t>Plongeon imbrin</t>
  </si>
  <si>
    <t>Platalea leucorodia</t>
  </si>
  <si>
    <t>Spatule blanche</t>
  </si>
  <si>
    <t>Podiceps auritus</t>
  </si>
  <si>
    <t>Grèbe esclavon</t>
  </si>
  <si>
    <t>Buteo lagopus</t>
  </si>
  <si>
    <t>Buse pattue</t>
  </si>
  <si>
    <t>Calidris pugnax</t>
  </si>
  <si>
    <t>Combattant varié</t>
  </si>
  <si>
    <t>Calidris alpina</t>
  </si>
  <si>
    <t>Bécasseau variable</t>
  </si>
  <si>
    <t>Tringa ochropus</t>
  </si>
  <si>
    <t>Chevalier culblanc</t>
  </si>
  <si>
    <t>Tringa erythropus</t>
  </si>
  <si>
    <t>Chevalier arlequin</t>
  </si>
  <si>
    <t>Tringa nebularia</t>
  </si>
  <si>
    <t>(Gunnerus, 1767)</t>
  </si>
  <si>
    <t>Chevalier aboyeur</t>
  </si>
  <si>
    <t>Lymnocryptes minimus</t>
  </si>
  <si>
    <t>Bécassine sourde</t>
  </si>
  <si>
    <t>Larus argentatus</t>
  </si>
  <si>
    <t>Pontoppidan, 1763</t>
  </si>
  <si>
    <t>Goéland argenté</t>
  </si>
  <si>
    <t>auct.</t>
  </si>
  <si>
    <t>CHORDÉS, OISEAUX (hivernants)</t>
  </si>
  <si>
    <t>LRGE_OIh_1.0</t>
  </si>
  <si>
    <t>pr. A4a</t>
  </si>
  <si>
    <t>NAd</t>
  </si>
  <si>
    <t>La population hivernante a un effectif d'environ 400 individus (adultes et jeunes). 90% de la population française se trouve dans le Grand Est. Elle est en forte augmentation sur 3 générations. Son classement "en danger" en France (2011) ne semble plus justifié.</t>
  </si>
  <si>
    <t>La population compte 100-150 adultes et jeunes (le Grand Est accueille plus de 80% de la population française), mais elle est en forte augmentation. Cette forte augmentation nous incite à classer l'espèce en NT plutôt que EN</t>
  </si>
  <si>
    <t>Le Grand Est accueille la quasi-totalité de la population française, soit 1000-2000 individus (adultes et jeunes). Un déclin proche de 50% est observé sur 3 générations.</t>
  </si>
  <si>
    <t xml:space="preserve">Les comptages "Wetlands International" montrent un déclin proche de 50% sur 3 générations. </t>
  </si>
  <si>
    <t>Le Grand Est accueille les 3/4 de la population française et elle est stable sur 3 générations. L'effectif régional compte 700-800 individus (adultes et jeunes)</t>
  </si>
  <si>
    <t xml:space="preserve">Les comptages "Wetlands International" montrent un déclin de plus de 30% sur 3 générations. Le Grand Est accueille plus de 80% de l'effectif français. </t>
  </si>
  <si>
    <t>La population compte moins de 1000 individus (800-900 adultes et jeunes), mais elle est en augmentation. Liste rouge monde : NT.</t>
  </si>
  <si>
    <t>Le Grand Est accueille 300-400 individus (adultes + jeunes), soit les 3/4 de la population française. Elle est en augmentation sur 3 générations.</t>
  </si>
  <si>
    <t xml:space="preserve">La population compte moins de 1000 individus (500-600 adultes et jeunes), mais elle est en augmentation. </t>
  </si>
  <si>
    <t>Liste rouge Monde : VU. Un déclin non quantifié est observé sur 3 générations dans la Grand Est.</t>
  </si>
  <si>
    <t>Sur la période 2004-2022 (3 générations), la courbe de tendance met en avant une régression de -16% avec une tendance récente au déclin (-55% depuis 2012) : moyenne de 581 individus entre 2018 et 2022 contre 898 entre 2006 et 2016. Difficile de dire si cette tendance est durable mais elle justifie le classement en NT. L'effectif compté (moins de 1000 individus) n'a pas été retenu comme critère car les comptages ne sont pas exhaustifs pour cette espèce.</t>
  </si>
  <si>
    <t>Une diminution marquée est observée sur 3 générations, mais elle n'atteint pas les 30% requis pour le classement en VU</t>
  </si>
  <si>
    <t>La population hivernante est en diminution d'environ 40% sur 21 ans (comptages spécifiques lors des hivers 1996/97, 2004/05, 2011/12, 2017/18). Les effectifs demeurent importants et sont sujettes à des fluctuations.</t>
  </si>
  <si>
    <t xml:space="preserve">Liste rouge monde : NT. L'effectif Grand Est est important (15000-20000 individus), avec d'importantes fluctuations. </t>
  </si>
  <si>
    <t>Population hivernante non discernable de la population locale</t>
  </si>
  <si>
    <t>Non applicable (NAns) - Taxon hivernant régulier mais dont la population hivernante régionale n'est pas significative
( moins de 1% de la population hivernante nationale)</t>
  </si>
  <si>
    <t>Non applicable (NAd) - Taxon hivernant mais sans données suffisantes pour  déterminer si la population hivernante régionale est significative ( au moins 1% de la population hivernante nationale)</t>
  </si>
  <si>
    <t>Corvus cornix</t>
  </si>
  <si>
    <t>Motacilla yarrellii</t>
  </si>
  <si>
    <t>ODONAT Grand Est (coord.), 2024 - Liste rouge des Oiseaux hivernants du Grand Est [tableur numérique] - version 1.0. [téléchargé le DATE]</t>
  </si>
  <si>
    <t>ODONAT Grand Est (coord.), 2024.- Liste rouge des Oiseaux hivernants du Grand Est. Collection « Les Listes rouges des espèces menacées du Grand Est - Volet faune ». ODONAT Grand Est, Strasbourg, 20 p.</t>
  </si>
  <si>
    <t>11 juin 2024</t>
  </si>
  <si>
    <t>https://www.grand-est.developpement-durable.gouv.fr/IMG/pdf/avis2023-147_lroiseauxnicheurs_hivernants.pdf</t>
  </si>
  <si>
    <t>https://www.odonat-grandest.fr/telechargements/Listes_rouges/LISTE_ROUGE_OISEAUX_HIVERNANTS.xlsx</t>
  </si>
  <si>
    <t>https://www.odonat-grandest.fr/telechargements/Listes_rouges/Liste_rouge_Grand_Est_OISEAUX_HIVERNANTS_livret.pdf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</si>
</sst>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_-* #,##0\ _€_-;\-* #,##0\ _€_-;_-* &quot;-&quot;??\ _€_-;_-@_-"/>
  </numFmts>
  <fonts count="18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30"/>
      <color theme="0"/>
      <name val="Corbel"/>
    </font>
    <font>
      <sz val="12"/>
      <color theme="0"/>
      <name val="Corbel"/>
    </font>
    <font>
      <sz val="20"/>
      <color theme="0"/>
      <name val="Corbel"/>
    </font>
    <font>
      <sz val="12"/>
      <color theme="1"/>
      <name val="Corbel"/>
    </font>
    <font>
      <sz val="12"/>
      <color theme="1" tint="0.34998626667073579"/>
      <name val="Corbel"/>
    </font>
    <font>
      <b/>
      <sz val="12"/>
      <color theme="1"/>
      <name val="Corbel"/>
    </font>
    <font>
      <b/>
      <sz val="20"/>
      <color theme="1"/>
      <name val="Corbel"/>
    </font>
    <font>
      <sz val="12"/>
      <color theme="0" tint="-0.499984740745262"/>
      <name val="Corbel"/>
    </font>
    <font>
      <b/>
      <sz val="14"/>
      <color theme="1"/>
      <name val="Corbel"/>
    </font>
    <font>
      <sz val="14"/>
      <color theme="1"/>
      <name val="Corbel"/>
    </font>
    <font>
      <b/>
      <sz val="24"/>
      <color theme="1"/>
      <name val="Corbel"/>
    </font>
    <font>
      <b/>
      <sz val="16"/>
      <color theme="1"/>
      <name val="Corbel"/>
    </font>
    <font>
      <sz val="12"/>
      <color theme="1"/>
      <name val="Calibri"/>
      <family val="2"/>
      <scheme val="minor"/>
    </font>
    <font>
      <b/>
      <sz val="12"/>
      <color theme="1"/>
      <name val="Calibri"/>
      <family val="2"/>
      <scheme val="minor"/>
    </font>
    <font>
      <sz val="12"/>
      <color theme="0"/>
      <name val="Calibri"/>
      <family val="2"/>
      <scheme val="minor"/>
    </font>
    <font>
      <i/>
      <sz val="11"/>
      <color theme="1"/>
      <name val="Calibri"/>
      <family val="2"/>
      <scheme val="minor"/>
    </font>
    <font>
      <b/>
      <sz val="8"/>
      <color theme="8" tint="-0.499984740745262"/>
      <name val="Corbel (Corps)_x0000_"/>
    </font>
    <font>
      <sz val="8"/>
      <color theme="8" tint="-0.249977111117893"/>
      <name val="Calibri"/>
      <family val="2"/>
      <scheme val="minor"/>
    </font>
    <font>
      <sz val="12"/>
      <color theme="1" tint="0.34998626667073579"/>
      <name val="Calibri"/>
      <family val="2"/>
      <scheme val="minor"/>
    </font>
    <font>
      <b/>
      <sz val="10"/>
      <color rgb="FF000000"/>
      <name val="Corbel"/>
      <family val="2"/>
    </font>
    <font>
      <b/>
      <sz val="10"/>
      <color theme="1"/>
      <name val="Calibri"/>
      <family val="2"/>
      <scheme val="minor"/>
    </font>
    <font>
      <b/>
      <sz val="10"/>
      <color theme="1"/>
      <name val="Corbel"/>
      <family val="2"/>
    </font>
    <font>
      <b/>
      <sz val="14"/>
      <color theme="1"/>
      <name val="Calibri"/>
      <family val="2"/>
      <scheme val="minor"/>
    </font>
    <font>
      <sz val="12"/>
      <color theme="1" tint="0.499984740745262"/>
      <name val="Corbel"/>
      <family val="2"/>
    </font>
    <font>
      <b/>
      <sz val="12"/>
      <color theme="1"/>
      <name val="Corbel"/>
      <family val="2"/>
    </font>
    <font>
      <b/>
      <sz val="11"/>
      <color theme="1"/>
      <name val="Calibri"/>
      <family val="2"/>
      <scheme val="minor"/>
    </font>
    <font>
      <b/>
      <sz val="12"/>
      <color rgb="FFFF0000"/>
      <name val="Calibri"/>
      <family val="2"/>
      <scheme val="minor"/>
    </font>
    <font>
      <sz val="10"/>
      <color theme="1" tint="0.34998626667073579"/>
      <name val="Corbel"/>
    </font>
    <font>
      <sz val="8"/>
      <color theme="2" tint="-0.249977111117893"/>
      <name val="Corbel"/>
    </font>
    <font>
      <b/>
      <sz val="14"/>
      <color theme="2" tint="-0.499984740745262"/>
      <name val="Corbel"/>
    </font>
    <font>
      <sz val="12"/>
      <color theme="2" tint="-0.499984740745262"/>
      <name val="Calibri"/>
      <family val="2"/>
      <scheme val="minor"/>
    </font>
    <font>
      <sz val="6"/>
      <color theme="2" tint="-0.249977111117893"/>
      <name val="Corbel"/>
    </font>
    <font>
      <sz val="10"/>
      <color rgb="FF000000"/>
      <name val="Corbel"/>
    </font>
    <font>
      <b/>
      <sz val="10"/>
      <color theme="2" tint="-0.499984740745262"/>
      <name val="Corbel"/>
    </font>
    <font>
      <b/>
      <sz val="8"/>
      <color theme="2" tint="-0.499984740745262"/>
      <name val="Corbel"/>
    </font>
    <font>
      <b/>
      <sz val="10"/>
      <color rgb="FFFFFFFF"/>
      <name val="Corbel"/>
    </font>
    <font>
      <sz val="10"/>
      <color theme="8"/>
      <name val="Corbel"/>
    </font>
    <font>
      <i/>
      <sz val="8"/>
      <color rgb="FFD31D1B"/>
      <name val="Corbel"/>
    </font>
    <font>
      <b/>
      <sz val="10"/>
      <color rgb="FFD31D1B"/>
      <name val="Corbel"/>
    </font>
    <font>
      <i/>
      <sz val="8"/>
      <color theme="2" tint="-0.499984740745262"/>
      <name val="Corbel"/>
    </font>
    <font>
      <b/>
      <sz val="10"/>
      <name val="Corbel"/>
    </font>
    <font>
      <b/>
      <sz val="10"/>
      <color rgb="FF000000"/>
      <name val="Corbel"/>
    </font>
    <font>
      <sz val="10"/>
      <color theme="1" tint="0.499984740745262"/>
      <name val="Corbel"/>
    </font>
    <font>
      <sz val="11"/>
      <color theme="1"/>
      <name val="Corbel"/>
    </font>
    <font>
      <b/>
      <sz val="10"/>
      <color theme="0"/>
      <name val="Corbel"/>
    </font>
    <font>
      <b/>
      <sz val="10"/>
      <color theme="1"/>
      <name val="Corbel"/>
    </font>
    <font>
      <sz val="10"/>
      <color rgb="FFFFFFFF"/>
      <name val="Corbel"/>
    </font>
    <font>
      <sz val="9"/>
      <color rgb="FF000000"/>
      <name val="Corbel"/>
    </font>
    <font>
      <b/>
      <sz val="10"/>
      <color theme="8" tint="-0.249977111117893"/>
      <name val="Corbel"/>
    </font>
    <font>
      <i/>
      <sz val="8"/>
      <color rgb="FF000000"/>
      <name val="Corbel"/>
    </font>
    <font>
      <i/>
      <sz val="14"/>
      <color theme="0"/>
      <name val="Corbel"/>
    </font>
    <font>
      <sz val="10"/>
      <color theme="2" tint="-0.249977111117893"/>
      <name val="Corbel"/>
    </font>
    <font>
      <sz val="8"/>
      <color rgb="FFD31D1B"/>
      <name val="Corbel"/>
    </font>
    <font>
      <sz val="30"/>
      <color rgb="FFFFFFFF"/>
      <name val="Corbel"/>
    </font>
    <font>
      <sz val="12"/>
      <color theme="2" tint="-0.499984740745262"/>
      <name val="Corbel"/>
    </font>
    <font>
      <b/>
      <i/>
      <sz val="11"/>
      <color theme="1"/>
      <name val="Corbel"/>
    </font>
    <font>
      <u/>
      <sz val="12"/>
      <color theme="10"/>
      <name val="Calibri"/>
      <family val="2"/>
      <scheme val="minor"/>
    </font>
    <font>
      <b/>
      <sz val="16"/>
      <color theme="0"/>
      <name val="Calibri"/>
      <family val="2"/>
      <scheme val="minor"/>
    </font>
    <font>
      <sz val="12"/>
      <color rgb="FF0070C0"/>
      <name val="Calibri"/>
      <family val="2"/>
      <scheme val="minor"/>
    </font>
    <font>
      <b/>
      <sz val="12"/>
      <color rgb="FFC00000"/>
      <name val="Corbel"/>
    </font>
    <font>
      <sz val="30"/>
      <color theme="0"/>
      <name val="Corbel"/>
      <family val="2"/>
    </font>
    <font>
      <sz val="12"/>
      <color theme="0"/>
      <name val="Corbel"/>
      <family val="2"/>
    </font>
    <font>
      <sz val="20"/>
      <color theme="0"/>
      <name val="Corbel"/>
      <family val="2"/>
    </font>
    <font>
      <sz val="12"/>
      <color theme="1"/>
      <name val="Corbel"/>
      <family val="2"/>
    </font>
    <font>
      <b/>
      <sz val="20"/>
      <color theme="1" tint="0.34998626667073579"/>
      <name val="Corbel"/>
      <family val="2"/>
    </font>
    <font>
      <sz val="12"/>
      <color theme="1" tint="0.34998626667073579"/>
      <name val="Corbel"/>
      <family val="2"/>
    </font>
    <font>
      <sz val="20"/>
      <color theme="1" tint="0.34998626667073579"/>
      <name val="Corbel"/>
      <family val="2"/>
    </font>
    <font>
      <b/>
      <sz val="12"/>
      <color theme="0"/>
      <name val="Corbel"/>
      <family val="2"/>
    </font>
    <font>
      <sz val="11"/>
      <color theme="1" tint="0.499984740745262"/>
      <name val="Corbel"/>
      <family val="2"/>
    </font>
    <font>
      <b/>
      <sz val="20"/>
      <color theme="0"/>
      <name val="Corbel"/>
      <family val="2"/>
    </font>
    <font>
      <sz val="12"/>
      <color rgb="FF000000"/>
      <name val="Corbel"/>
      <family val="2"/>
    </font>
    <font>
      <i/>
      <sz val="12"/>
      <color theme="1"/>
      <name val="Corbel"/>
      <family val="2"/>
    </font>
    <font>
      <sz val="30"/>
      <color theme="1"/>
      <name val="Corbel"/>
      <family val="2"/>
    </font>
    <font>
      <sz val="30"/>
      <color theme="5" tint="-0.499984740745262"/>
      <name val="Corbel"/>
      <family val="2"/>
    </font>
    <font>
      <b/>
      <sz val="20"/>
      <color theme="1"/>
      <name val="Corbel"/>
      <family val="2"/>
    </font>
    <font>
      <sz val="30"/>
      <color theme="1" tint="0.499984740745262"/>
      <name val="Corbel"/>
      <family val="2"/>
    </font>
    <font>
      <b/>
      <sz val="20"/>
      <color theme="1" tint="0.499984740745262"/>
      <name val="Corbel"/>
      <family val="2"/>
    </font>
    <font>
      <b/>
      <i/>
      <sz val="14"/>
      <color theme="1"/>
      <name val="Corbel"/>
      <family val="2"/>
    </font>
    <font>
      <sz val="14"/>
      <color theme="1"/>
      <name val="Corbel"/>
      <family val="2"/>
    </font>
    <font>
      <b/>
      <sz val="14"/>
      <color theme="0"/>
      <name val="Corbel"/>
      <family val="2"/>
    </font>
    <font>
      <b/>
      <i/>
      <sz val="10"/>
      <color theme="1"/>
      <name val="Corbel"/>
      <family val="2"/>
    </font>
    <font>
      <sz val="10"/>
      <color theme="1"/>
      <name val="Corbel"/>
      <family val="2"/>
    </font>
    <font>
      <sz val="11"/>
      <color theme="1"/>
      <name val="Corbel"/>
      <family val="2"/>
    </font>
    <font>
      <b/>
      <i/>
      <sz val="10"/>
      <color indexed="8"/>
      <name val="Corbel"/>
      <family val="2"/>
    </font>
    <font>
      <sz val="12"/>
      <color rgb="FFD31D1B"/>
      <name val="Corbel"/>
      <family val="2"/>
    </font>
    <font>
      <sz val="14"/>
      <color theme="5" tint="-0.499984740745262"/>
      <name val="Corbel"/>
      <family val="2"/>
    </font>
    <font>
      <i/>
      <sz val="12"/>
      <color theme="1"/>
      <name val="Corbel"/>
    </font>
    <font>
      <sz val="14"/>
      <color rgb="FF5B5B5B"/>
      <name val="Corbel"/>
    </font>
    <font>
      <i/>
      <sz val="12"/>
      <color theme="1"/>
      <name val="Calibri"/>
      <family val="2"/>
      <scheme val="minor"/>
    </font>
    <font>
      <sz val="12"/>
      <color theme="0" tint="-0.499984740745262"/>
      <name val="Corbel"/>
      <family val="2"/>
    </font>
    <font>
      <sz val="30"/>
      <color theme="1"/>
      <name val="Arial Unicode MS"/>
      <family val="2"/>
    </font>
    <font>
      <b/>
      <sz val="14"/>
      <color theme="1"/>
      <name val="Corbel"/>
      <family val="2"/>
    </font>
    <font>
      <sz val="30"/>
      <color theme="0" tint="-0.14999847407452621"/>
      <name val="Arial Unicode MS"/>
      <family val="2"/>
    </font>
    <font>
      <sz val="50"/>
      <color theme="1" tint="0.34998626667073579"/>
      <name val="Corbel"/>
      <family val="2"/>
    </font>
    <font>
      <sz val="10"/>
      <color indexed="8"/>
      <name val="Corbel"/>
      <family val="2"/>
    </font>
    <font>
      <sz val="20"/>
      <color theme="1"/>
      <name val="Corbel"/>
      <family val="2"/>
    </font>
    <font>
      <b/>
      <sz val="12"/>
      <color rgb="FF000000"/>
      <name val="Corbel"/>
      <family val="2"/>
    </font>
    <font>
      <b/>
      <sz val="12"/>
      <color rgb="FFC00000"/>
      <name val="Corbel"/>
      <family val="2"/>
    </font>
    <font>
      <b/>
      <sz val="18"/>
      <color theme="0"/>
      <name val="Corbel"/>
      <family val="2"/>
    </font>
    <font>
      <u/>
      <sz val="12"/>
      <color theme="10"/>
      <name val="Corbel"/>
      <family val="2"/>
    </font>
    <font>
      <b/>
      <sz val="16"/>
      <color theme="0"/>
      <name val="Corbel"/>
    </font>
    <font>
      <i/>
      <sz val="18"/>
      <color theme="1"/>
      <name val="Corbel 14"/>
    </font>
    <font>
      <sz val="16"/>
      <color theme="1" tint="0.499984740745262"/>
      <name val="Corbel"/>
      <family val="2"/>
    </font>
    <font>
      <sz val="16"/>
      <color theme="1" tint="0.499984740745262"/>
      <name val="Corbel"/>
    </font>
    <font>
      <b/>
      <i/>
      <sz val="14"/>
      <color theme="1" tint="0.499984740745262"/>
      <name val="Corbel"/>
    </font>
    <font>
      <sz val="12"/>
      <color theme="2" tint="-0.499984740745262"/>
      <name val="Corbel"/>
      <family val="2"/>
    </font>
    <font>
      <b/>
      <sz val="16"/>
      <color theme="0"/>
      <name val="Corbel"/>
      <family val="2"/>
    </font>
    <font>
      <sz val="12"/>
      <color rgb="FF0070C0"/>
      <name val="Corbel"/>
      <family val="2"/>
    </font>
    <font>
      <sz val="12"/>
      <color theme="1" tint="0.499984740745262"/>
      <name val="Corbel"/>
    </font>
    <font>
      <sz val="12"/>
      <color rgb="FFFF0000"/>
      <name val="Corbel"/>
    </font>
    <font>
      <sz val="12"/>
      <color rgb="FFC00000"/>
      <name val="Corbel"/>
      <family val="2"/>
    </font>
    <font>
      <b/>
      <sz val="14"/>
      <color theme="2" tint="-0.499984740745262"/>
      <name val="Corbel"/>
      <family val="2"/>
    </font>
    <font>
      <sz val="12"/>
      <color theme="0" tint="-0.499984740745262"/>
      <name val="Calibri"/>
      <family val="2"/>
      <scheme val="minor"/>
    </font>
    <font>
      <sz val="18"/>
      <color theme="1"/>
      <name val="Corbel"/>
      <family val="2"/>
    </font>
    <font>
      <sz val="18"/>
      <color theme="0" tint="-0.499984740745262"/>
      <name val="Corbel"/>
      <family val="2"/>
    </font>
    <font>
      <sz val="14"/>
      <color theme="0" tint="-0.499984740745262"/>
      <name val="Corbel"/>
      <family val="2"/>
    </font>
    <font>
      <sz val="14"/>
      <color theme="0"/>
      <name val="Corbel"/>
      <family val="2"/>
    </font>
    <font>
      <b/>
      <sz val="12"/>
      <color theme="0"/>
      <name val="Corbel"/>
    </font>
    <font>
      <b/>
      <sz val="16"/>
      <color rgb="FF009684"/>
      <name val="Corbel"/>
    </font>
    <font>
      <b/>
      <sz val="16"/>
      <color theme="1" tint="0.499984740745262"/>
      <name val="Corbel"/>
    </font>
    <font>
      <b/>
      <sz val="20"/>
      <color theme="1" tint="0.34998626667073579"/>
      <name val="Corbel"/>
    </font>
    <font>
      <sz val="16"/>
      <color theme="0"/>
      <name val="Corbel"/>
    </font>
    <font>
      <i/>
      <sz val="12"/>
      <color theme="0"/>
      <name val="Corbel"/>
    </font>
    <font>
      <sz val="12"/>
      <color rgb="FFC00000"/>
      <name val="Corbel"/>
    </font>
    <font>
      <sz val="12"/>
      <color rgb="FF00B050"/>
      <name val="Corbel"/>
    </font>
    <font>
      <sz val="12"/>
      <color theme="4" tint="-0.249977111117893"/>
      <name val="Corbel"/>
    </font>
    <font>
      <sz val="12"/>
      <color theme="0" tint="-0.249977111117893"/>
      <name val="Corbel"/>
    </font>
    <font>
      <sz val="12"/>
      <color theme="0" tint="-0.34998626667073579"/>
      <name val="Corbel"/>
    </font>
    <font>
      <sz val="12"/>
      <color theme="0" tint="-0.34998626667073579"/>
      <name val="Corbel"/>
      <family val="2"/>
    </font>
    <font>
      <sz val="30"/>
      <color theme="0"/>
      <name val="Calibri (Corps)_x0000_"/>
    </font>
    <font>
      <b/>
      <sz val="10"/>
      <color theme="0"/>
      <name val="Calibri"/>
      <family val="2"/>
      <scheme val="minor"/>
    </font>
    <font>
      <sz val="10"/>
      <color theme="1"/>
      <name val="Calibri"/>
      <family val="2"/>
      <scheme val="minor"/>
    </font>
    <font>
      <b/>
      <sz val="12"/>
      <color rgb="FF000000"/>
      <name val="Corbel"/>
    </font>
    <font>
      <sz val="10"/>
      <color theme="1" tint="0.34998626667073579"/>
      <name val="Corbel"/>
      <family val="2"/>
    </font>
    <font>
      <b/>
      <sz val="14"/>
      <color rgb="FF705A97"/>
      <name val="Corbel"/>
      <family val="2"/>
    </font>
    <font>
      <b/>
      <sz val="14"/>
      <color theme="1" tint="0.34998626667073579"/>
      <name val="Corbel"/>
      <family val="2"/>
    </font>
    <font>
      <b/>
      <sz val="14"/>
      <color rgb="FFD31D1B"/>
      <name val="Corbel"/>
      <family val="2"/>
    </font>
    <font>
      <b/>
      <sz val="14"/>
      <name val="Corbel"/>
      <family val="2"/>
    </font>
    <font>
      <b/>
      <sz val="18"/>
      <color rgb="FF705A97"/>
      <name val="Corbel"/>
      <family val="2"/>
    </font>
    <font>
      <b/>
      <sz val="18"/>
      <name val="Corbel"/>
      <family val="2"/>
    </font>
    <font>
      <b/>
      <sz val="18"/>
      <color theme="1"/>
      <name val="Corbel"/>
      <family val="2"/>
    </font>
    <font>
      <b/>
      <sz val="18"/>
      <color rgb="FFD31D1B"/>
      <name val="Corbel"/>
      <family val="2"/>
    </font>
    <font>
      <b/>
      <vertAlign val="superscript"/>
      <sz val="12"/>
      <color theme="0"/>
      <name val="Corbel"/>
      <family val="2"/>
    </font>
    <font>
      <b/>
      <sz val="12"/>
      <color rgb="FF705A97"/>
      <name val="Corbel"/>
      <family val="2"/>
    </font>
    <font>
      <i/>
      <sz val="12"/>
      <color rgb="FF705A97"/>
      <name val="Corbel"/>
      <family val="2"/>
    </font>
    <font>
      <sz val="12"/>
      <color rgb="FF705A97"/>
      <name val="Corbel"/>
      <family val="2"/>
    </font>
    <font>
      <b/>
      <sz val="12"/>
      <color rgb="FFD31D1B"/>
      <name val="Corbel"/>
      <family val="2"/>
    </font>
    <font>
      <sz val="12"/>
      <color rgb="FFFF0000"/>
      <name val="Corbel"/>
      <family val="2"/>
    </font>
    <font>
      <i/>
      <sz val="10"/>
      <color theme="1"/>
      <name val="Corbel"/>
      <family val="2"/>
    </font>
    <font>
      <sz val="14"/>
      <color theme="1" tint="0.34998626667073579"/>
      <name val="Corbel"/>
    </font>
    <font>
      <b/>
      <sz val="14"/>
      <color theme="1" tint="0.34998626667073579"/>
      <name val="Corbel"/>
    </font>
    <font>
      <sz val="12"/>
      <color rgb="FF000000"/>
      <name val="Corbel"/>
    </font>
    <font>
      <b/>
      <sz val="12"/>
      <color rgb="FFFF0000"/>
      <name val="Corbel"/>
    </font>
    <font>
      <b/>
      <i/>
      <sz val="12"/>
      <color theme="1"/>
      <name val="Corbel"/>
    </font>
    <font>
      <b/>
      <i/>
      <sz val="20"/>
      <color theme="1"/>
      <name val="Corbel"/>
    </font>
    <font>
      <vertAlign val="superscript"/>
      <sz val="12"/>
      <color theme="1"/>
      <name val="Corbel"/>
    </font>
    <font>
      <b/>
      <sz val="12"/>
      <color theme="0" tint="-0.249977111117893"/>
      <name val="Corbel"/>
    </font>
    <font>
      <sz val="12"/>
      <color theme="0" tint="-0.249977111117893"/>
      <name val="Corbel"/>
      <family val="2"/>
    </font>
    <font>
      <sz val="14"/>
      <color theme="0" tint="-0.249977111117893"/>
      <name val="Corbel"/>
      <family val="2"/>
    </font>
    <font>
      <sz val="20"/>
      <color rgb="FFFFFFFF"/>
      <name val="Corbel"/>
      <family val="2"/>
    </font>
    <font>
      <sz val="10"/>
      <color theme="2" tint="-0.499984740745262"/>
      <name val="Corbel"/>
      <family val="2"/>
    </font>
    <font>
      <sz val="10"/>
      <color theme="2" tint="-0.249977111117893"/>
      <name val="Corbel"/>
      <family val="2"/>
    </font>
    <font>
      <sz val="8"/>
      <color theme="2" tint="-0.499984740745262"/>
      <name val="Corbel"/>
      <family val="2"/>
    </font>
    <font>
      <b/>
      <sz val="10"/>
      <color rgb="FFFFFFFF"/>
      <name val="Corbel"/>
      <family val="2"/>
    </font>
    <font>
      <b/>
      <sz val="10"/>
      <color indexed="8"/>
      <name val="Corbel"/>
      <family val="2"/>
    </font>
    <font>
      <sz val="8"/>
      <color theme="2" tint="-0.249977111117893"/>
      <name val="Corbel"/>
      <family val="2"/>
    </font>
    <font>
      <sz val="12"/>
      <name val="Calibri"/>
      <family val="2"/>
      <scheme val="minor"/>
    </font>
    <font>
      <sz val="12"/>
      <name val="Corbel"/>
      <family val="2"/>
    </font>
    <font>
      <u/>
      <sz val="12"/>
      <name val="Corbel"/>
      <family val="2"/>
    </font>
    <font>
      <b/>
      <sz val="12"/>
      <name val="Corbel"/>
      <family val="2"/>
    </font>
    <font>
      <sz val="10"/>
      <color theme="1" tint="0.499984740745262"/>
      <name val="Corbel"/>
      <family val="2"/>
    </font>
    <font>
      <b/>
      <sz val="12"/>
      <color theme="1" tint="0.34998626667073579"/>
      <name val="Corbel"/>
      <family val="2"/>
    </font>
    <font>
      <sz val="16"/>
      <name val="Corbel"/>
      <family val="2"/>
    </font>
    <font>
      <b/>
      <sz val="16"/>
      <color theme="1"/>
      <name val="Calibri"/>
      <family val="2"/>
      <scheme val="minor"/>
    </font>
    <font>
      <sz val="16"/>
      <color theme="0"/>
      <name val="Corbel"/>
      <family val="2"/>
    </font>
  </fonts>
  <fills count="63">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theme="1"/>
        <bgColor indexed="64"/>
      </patternFill>
    </fill>
    <fill>
      <patternFill patternType="solid">
        <fgColor rgb="FFD31D1B"/>
        <bgColor indexed="64"/>
      </patternFill>
    </fill>
    <fill>
      <patternFill patternType="solid">
        <fgColor rgb="FF00000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5A1A63"/>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rgb="FFD3D4D5"/>
        <bgColor indexed="64"/>
      </patternFill>
    </fill>
    <fill>
      <patternFill patternType="solid">
        <fgColor rgb="FFFFFFFF"/>
        <bgColor indexed="64"/>
      </patternFill>
    </fill>
    <fill>
      <patternFill patternType="solid">
        <fgColor rgb="FFFBBF00"/>
        <bgColor indexed="64"/>
      </patternFill>
    </fill>
    <fill>
      <patternFill patternType="solid">
        <fgColor rgb="FF5B5B5B"/>
        <bgColor indexed="64"/>
      </patternFill>
    </fill>
    <fill>
      <patternFill patternType="solid">
        <fgColor theme="0" tint="-0.14999847407452621"/>
        <bgColor indexed="64"/>
      </patternFill>
    </fill>
    <fill>
      <patternFill patternType="solid">
        <fgColor rgb="FF3D1951"/>
        <bgColor indexed="64"/>
      </patternFill>
    </fill>
    <fill>
      <patternFill patternType="solid">
        <fgColor rgb="FFD3001B"/>
        <bgColor indexed="64"/>
      </patternFill>
    </fill>
    <fill>
      <patternFill patternType="solid">
        <fgColor rgb="FFF8B30A"/>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7F78AB"/>
        <bgColor indexed="64"/>
      </patternFill>
    </fill>
    <fill>
      <patternFill patternType="solid">
        <fgColor rgb="FFEBCFCE"/>
        <bgColor indexed="64"/>
      </patternFill>
    </fill>
    <fill>
      <patternFill patternType="solid">
        <fgColor rgb="FFB4F0FD"/>
        <bgColor indexed="64"/>
      </patternFill>
    </fill>
    <fill>
      <patternFill patternType="solid">
        <fgColor rgb="FF82E3D6"/>
        <bgColor indexed="64"/>
      </patternFill>
    </fill>
    <fill>
      <patternFill patternType="solid">
        <fgColor rgb="FFEDF8FF"/>
        <bgColor indexed="64"/>
      </patternFill>
    </fill>
    <fill>
      <patternFill patternType="solid">
        <fgColor rgb="FF81B8A6"/>
        <bgColor indexed="64"/>
      </patternFill>
    </fill>
    <fill>
      <patternFill patternType="solid">
        <fgColor rgb="FFB3CCE3"/>
        <bgColor indexed="64"/>
      </patternFill>
    </fill>
    <fill>
      <patternFill patternType="solid">
        <fgColor rgb="FFFABDBD"/>
        <bgColor indexed="64"/>
      </patternFill>
    </fill>
    <fill>
      <patternFill patternType="solid">
        <fgColor rgb="FFEEDFDC"/>
        <bgColor indexed="64"/>
      </patternFill>
    </fill>
    <fill>
      <patternFill patternType="solid">
        <fgColor rgb="FFFFFEC1"/>
        <bgColor indexed="64"/>
      </patternFill>
    </fill>
    <fill>
      <patternFill patternType="solid">
        <fgColor rgb="FFF8CBB5"/>
        <bgColor indexed="64"/>
      </patternFill>
    </fill>
    <fill>
      <patternFill patternType="solid">
        <fgColor rgb="FFFEE8AA"/>
        <bgColor indexed="64"/>
      </patternFill>
    </fill>
    <fill>
      <patternFill patternType="solid">
        <fgColor rgb="FFDCE9BB"/>
        <bgColor indexed="64"/>
      </patternFill>
    </fill>
    <fill>
      <patternFill patternType="solid">
        <fgColor rgb="FFB68080"/>
        <bgColor indexed="64"/>
      </patternFill>
    </fill>
    <fill>
      <patternFill patternType="solid">
        <fgColor rgb="FFEAF3E4"/>
        <bgColor indexed="64"/>
      </patternFill>
    </fill>
    <fill>
      <patternFill patternType="solid">
        <fgColor rgb="FFFBD398"/>
        <bgColor indexed="64"/>
      </patternFill>
    </fill>
    <fill>
      <patternFill patternType="solid">
        <fgColor rgb="FFD7AA89"/>
        <bgColor indexed="64"/>
      </patternFill>
    </fill>
    <fill>
      <patternFill patternType="solid">
        <fgColor rgb="FFE7FDB9"/>
        <bgColor indexed="64"/>
      </patternFill>
    </fill>
    <fill>
      <patternFill patternType="solid">
        <fgColor rgb="FFA4BA80"/>
        <bgColor indexed="64"/>
      </patternFill>
    </fill>
    <fill>
      <patternFill patternType="solid">
        <fgColor rgb="FFE5BDFA"/>
        <bgColor indexed="64"/>
      </patternFill>
    </fill>
    <fill>
      <patternFill patternType="solid">
        <fgColor rgb="FFB7A2C3"/>
        <bgColor indexed="64"/>
      </patternFill>
    </fill>
    <fill>
      <patternFill patternType="solid">
        <fgColor rgb="FFFBFBA0"/>
        <bgColor indexed="64"/>
      </patternFill>
    </fill>
    <fill>
      <patternFill patternType="solid">
        <fgColor rgb="FF00968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0000"/>
        <bgColor rgb="FF000000"/>
      </patternFill>
    </fill>
    <fill>
      <patternFill patternType="solid">
        <fgColor rgb="FFFFFF00"/>
        <bgColor indexed="64"/>
      </patternFill>
    </fill>
  </fills>
  <borders count="287">
    <border>
      <left/>
      <right/>
      <top/>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thin">
        <color theme="1" tint="0.499984740745262"/>
      </top>
      <bottom style="thin">
        <color theme="1" tint="0.499984740745262"/>
      </bottom>
      <diagonal/>
    </border>
    <border>
      <left style="thin">
        <color auto="1"/>
      </left>
      <right style="thin">
        <color auto="1"/>
      </right>
      <top style="medium">
        <color auto="1"/>
      </top>
      <bottom/>
      <diagonal/>
    </border>
    <border>
      <left/>
      <right style="medium">
        <color theme="0"/>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left>
      <right/>
      <top style="medium">
        <color theme="0" tint="-0.24994659260841701"/>
      </top>
      <bottom style="medium">
        <color theme="0" tint="-0.24994659260841701"/>
      </bottom>
      <diagonal/>
    </border>
    <border>
      <left/>
      <right style="thick">
        <color rgb="FFFFFFFF"/>
      </right>
      <top/>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medium">
        <color rgb="FFFFFFFF"/>
      </right>
      <top/>
      <bottom/>
      <diagonal/>
    </border>
    <border>
      <left style="medium">
        <color rgb="FFFFFFFF"/>
      </left>
      <right/>
      <top/>
      <bottom/>
      <diagonal/>
    </border>
    <border>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bottom/>
      <diagonal/>
    </border>
    <border>
      <left style="thin">
        <color rgb="FFFFFFFF"/>
      </left>
      <right style="medium">
        <color rgb="FFFFFFFF"/>
      </right>
      <top/>
      <bottom style="thin">
        <color rgb="FF5B5B5B"/>
      </bottom>
      <diagonal/>
    </border>
    <border>
      <left style="medium">
        <color rgb="FFFFFFFF"/>
      </left>
      <right style="medium">
        <color rgb="FFFFFFFF"/>
      </right>
      <top/>
      <bottom style="thin">
        <color rgb="FF5B5B5B"/>
      </bottom>
      <diagonal/>
    </border>
    <border>
      <left style="thick">
        <color rgb="FFFFFFFF"/>
      </left>
      <right style="thick">
        <color rgb="FFFFFFFF"/>
      </right>
      <top/>
      <bottom style="thin">
        <color rgb="FF5B5B5B"/>
      </bottom>
      <diagonal/>
    </border>
    <border>
      <left style="thin">
        <color theme="0"/>
      </left>
      <right style="thin">
        <color theme="0"/>
      </right>
      <top style="thin">
        <color theme="0"/>
      </top>
      <bottom style="thin">
        <color theme="0"/>
      </bottom>
      <diagonal/>
    </border>
    <border>
      <left style="dashed">
        <color rgb="FFD31D1B"/>
      </left>
      <right/>
      <top style="dashed">
        <color rgb="FFD31D1B"/>
      </top>
      <bottom/>
      <diagonal/>
    </border>
    <border>
      <left/>
      <right style="dashed">
        <color rgb="FFD31D1B"/>
      </right>
      <top style="dashed">
        <color rgb="FFD31D1B"/>
      </top>
      <bottom/>
      <diagonal/>
    </border>
    <border>
      <left style="dashed">
        <color rgb="FFD31D1B"/>
      </left>
      <right/>
      <top/>
      <bottom/>
      <diagonal/>
    </border>
    <border>
      <left/>
      <right style="dashed">
        <color rgb="FFD31D1B"/>
      </right>
      <top/>
      <bottom/>
      <diagonal/>
    </border>
    <border>
      <left style="dashed">
        <color rgb="FFD31D1B"/>
      </left>
      <right/>
      <top/>
      <bottom style="dashed">
        <color rgb="FFD31D1B"/>
      </bottom>
      <diagonal/>
    </border>
    <border>
      <left/>
      <right style="dashed">
        <color rgb="FFD31D1B"/>
      </right>
      <top/>
      <bottom style="dashed">
        <color rgb="FFD31D1B"/>
      </bottom>
      <diagonal/>
    </border>
    <border>
      <left style="thick">
        <color rgb="FFFFFFFF"/>
      </left>
      <right/>
      <top style="thin">
        <color theme="1"/>
      </top>
      <bottom style="thin">
        <color rgb="FF5A1A63"/>
      </bottom>
      <diagonal/>
    </border>
    <border>
      <left style="thick">
        <color rgb="FFFFFFFF"/>
      </left>
      <right style="thick">
        <color rgb="FFFFFFFF"/>
      </right>
      <top style="thin">
        <color theme="1"/>
      </top>
      <bottom style="thin">
        <color rgb="FF5A1A63"/>
      </bottom>
      <diagonal/>
    </border>
    <border>
      <left style="dotted">
        <color theme="2" tint="-0.24994659260841701"/>
      </left>
      <right style="dotted">
        <color theme="2" tint="-0.24994659260841701"/>
      </right>
      <top style="dotted">
        <color theme="2" tint="-0.24994659260841701"/>
      </top>
      <bottom/>
      <diagonal/>
    </border>
    <border>
      <left style="dotted">
        <color theme="2" tint="-0.24994659260841701"/>
      </left>
      <right style="dotted">
        <color theme="2" tint="-0.24994659260841701"/>
      </right>
      <top/>
      <bottom style="dotted">
        <color theme="2" tint="-0.24994659260841701"/>
      </bottom>
      <diagonal/>
    </border>
    <border>
      <left/>
      <right style="dotted">
        <color theme="2" tint="-9.9948118533890809E-2"/>
      </right>
      <top style="dotted">
        <color theme="2" tint="-9.9948118533890809E-2"/>
      </top>
      <bottom/>
      <diagonal/>
    </border>
    <border>
      <left/>
      <right style="dotted">
        <color theme="2" tint="-9.9948118533890809E-2"/>
      </right>
      <top/>
      <bottom/>
      <diagonal/>
    </border>
    <border>
      <left/>
      <right style="dotted">
        <color theme="2" tint="-9.9948118533890809E-2"/>
      </right>
      <top/>
      <bottom style="dotted">
        <color theme="2" tint="-9.9948118533890809E-2"/>
      </bottom>
      <diagonal/>
    </border>
    <border>
      <left/>
      <right style="medium">
        <color rgb="FFFFFFFF"/>
      </right>
      <top style="thin">
        <color theme="2" tint="-0.24994659260841701"/>
      </top>
      <bottom style="thin">
        <color theme="2" tint="-0.24994659260841701"/>
      </bottom>
      <diagonal/>
    </border>
    <border>
      <left style="medium">
        <color rgb="FFFFFFFF"/>
      </left>
      <right style="medium">
        <color rgb="FFFFFFFF"/>
      </right>
      <top style="thin">
        <color theme="2" tint="-0.24994659260841701"/>
      </top>
      <bottom style="thin">
        <color theme="2" tint="-0.24994659260841701"/>
      </bottom>
      <diagonal/>
    </border>
    <border>
      <left style="medium">
        <color rgb="FFFFFFFF"/>
      </left>
      <right/>
      <top style="thin">
        <color theme="2" tint="-0.24994659260841701"/>
      </top>
      <bottom style="thin">
        <color theme="2" tint="-0.24994659260841701"/>
      </bottom>
      <diagonal/>
    </border>
    <border>
      <left style="thick">
        <color rgb="FFFFFFFF"/>
      </left>
      <right/>
      <top/>
      <bottom style="thin">
        <color rgb="FFD31D1B"/>
      </bottom>
      <diagonal/>
    </border>
    <border>
      <left style="thick">
        <color rgb="FFFFFFFF"/>
      </left>
      <right style="thick">
        <color rgb="FFFFFFFF"/>
      </right>
      <top/>
      <bottom style="thin">
        <color rgb="FFD31D1B"/>
      </bottom>
      <diagonal/>
    </border>
    <border>
      <left/>
      <right/>
      <top/>
      <bottom style="thin">
        <color rgb="FFD31D1B"/>
      </bottom>
      <diagonal/>
    </border>
    <border>
      <left style="thick">
        <color rgb="FFFFFFFF"/>
      </left>
      <right/>
      <top style="thin">
        <color rgb="FFD31D1B"/>
      </top>
      <bottom style="thin">
        <color rgb="FFFBBF00"/>
      </bottom>
      <diagonal/>
    </border>
    <border>
      <left style="thick">
        <color rgb="FFFFFFFF"/>
      </left>
      <right style="medium">
        <color rgb="FFFFFFFF"/>
      </right>
      <top style="thin">
        <color rgb="FFD31D1B"/>
      </top>
      <bottom style="thin">
        <color rgb="FFFBBF00"/>
      </bottom>
      <diagonal/>
    </border>
    <border>
      <left style="medium">
        <color rgb="FFFFFFFF"/>
      </left>
      <right/>
      <top style="thin">
        <color rgb="FFD31D1B"/>
      </top>
      <bottom style="thin">
        <color rgb="FFFBBF00"/>
      </bottom>
      <diagonal/>
    </border>
    <border>
      <left style="thick">
        <color rgb="FFFFFFFF"/>
      </left>
      <right/>
      <top style="thin">
        <color rgb="FFFBBF00"/>
      </top>
      <bottom style="thin">
        <color rgb="FFFFED00"/>
      </bottom>
      <diagonal/>
    </border>
    <border>
      <left/>
      <right/>
      <top style="thin">
        <color rgb="FFFBBF00"/>
      </top>
      <bottom style="thin">
        <color rgb="FFFFED00"/>
      </bottom>
      <diagonal/>
    </border>
    <border>
      <left style="thick">
        <color rgb="FFFFFFFF"/>
      </left>
      <right/>
      <top style="thin">
        <color rgb="FF78B74A"/>
      </top>
      <bottom style="thin">
        <color rgb="FFD3D4D5"/>
      </bottom>
      <diagonal/>
    </border>
    <border>
      <left style="thick">
        <color rgb="FFFFFFFF"/>
      </left>
      <right style="thick">
        <color rgb="FFFFFFFF"/>
      </right>
      <top style="thin">
        <color rgb="FF78B74A"/>
      </top>
      <bottom style="thin">
        <color rgb="FFD3D4D5"/>
      </bottom>
      <diagonal/>
    </border>
    <border>
      <left style="thick">
        <color rgb="FFFFFFFF"/>
      </left>
      <right style="thick">
        <color rgb="FFFFFFFF"/>
      </right>
      <top/>
      <bottom style="medium">
        <color rgb="FFFBF2CA"/>
      </bottom>
      <diagonal/>
    </border>
    <border>
      <left style="thick">
        <color rgb="FFFFFFFF"/>
      </left>
      <right/>
      <top/>
      <bottom style="medium">
        <color rgb="FFFBF2CA"/>
      </bottom>
      <diagonal/>
    </border>
    <border>
      <left style="thick">
        <color rgb="FFFFFFFF"/>
      </left>
      <right style="thick">
        <color rgb="FFFFFFFF"/>
      </right>
      <top/>
      <bottom style="medium">
        <color rgb="FF78B74A"/>
      </bottom>
      <diagonal/>
    </border>
    <border>
      <left/>
      <right/>
      <top/>
      <bottom style="thin">
        <color theme="2" tint="-0.2499465926084170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theme="1"/>
      </right>
      <top style="medium">
        <color theme="1"/>
      </top>
      <bottom style="medium">
        <color theme="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right/>
      <top/>
      <bottom style="medium">
        <color theme="1"/>
      </bottom>
      <diagonal/>
    </border>
    <border>
      <left style="medium">
        <color theme="1"/>
      </left>
      <right style="thin">
        <color auto="1"/>
      </right>
      <top style="medium">
        <color theme="1"/>
      </top>
      <bottom/>
      <diagonal/>
    </border>
    <border>
      <left style="medium">
        <color auto="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style="thin">
        <color auto="1"/>
      </right>
      <top style="medium">
        <color auto="1"/>
      </top>
      <bottom style="thin">
        <color auto="1"/>
      </bottom>
      <diagonal/>
    </border>
    <border>
      <left style="medium">
        <color theme="1"/>
      </left>
      <right/>
      <top style="medium">
        <color indexed="64"/>
      </top>
      <bottom style="thin">
        <color auto="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auto="1"/>
      </top>
      <bottom style="thin">
        <color auto="1"/>
      </bottom>
      <diagonal/>
    </border>
    <border>
      <left style="thin">
        <color auto="1"/>
      </left>
      <right style="medium">
        <color theme="1"/>
      </right>
      <top style="medium">
        <color auto="1"/>
      </top>
      <bottom/>
      <diagonal/>
    </border>
    <border>
      <left style="medium">
        <color theme="1"/>
      </left>
      <right style="thin">
        <color auto="1"/>
      </right>
      <top style="thin">
        <color auto="1"/>
      </top>
      <bottom style="medium">
        <color auto="1"/>
      </bottom>
      <diagonal/>
    </border>
    <border>
      <left style="medium">
        <color theme="1"/>
      </left>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theme="1"/>
      </right>
      <top/>
      <bottom style="medium">
        <color auto="1"/>
      </bottom>
      <diagonal/>
    </border>
    <border>
      <left style="medium">
        <color theme="1"/>
      </left>
      <right style="thin">
        <color auto="1"/>
      </right>
      <top style="medium">
        <color auto="1"/>
      </top>
      <bottom/>
      <diagonal/>
    </border>
    <border>
      <left style="medium">
        <color theme="1"/>
      </left>
      <right/>
      <top style="medium">
        <color indexed="64"/>
      </top>
      <bottom/>
      <diagonal/>
    </border>
    <border>
      <left style="thin">
        <color theme="1"/>
      </left>
      <right style="thin">
        <color theme="1"/>
      </right>
      <top style="medium">
        <color indexed="64"/>
      </top>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indexed="64"/>
      </top>
      <bottom/>
      <diagonal/>
    </border>
    <border>
      <left style="thin">
        <color auto="1"/>
      </left>
      <right style="medium">
        <color theme="1"/>
      </right>
      <top style="medium">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theme="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diagonal/>
    </border>
    <border>
      <left style="medium">
        <color theme="1"/>
      </left>
      <right/>
      <top style="thin">
        <color auto="1"/>
      </top>
      <bottom style="thin">
        <color auto="1"/>
      </bottom>
      <diagonal/>
    </border>
    <border>
      <left style="thin">
        <color auto="1"/>
      </left>
      <right style="medium">
        <color theme="1"/>
      </right>
      <top/>
      <bottom/>
      <diagonal/>
    </border>
    <border>
      <left style="medium">
        <color theme="1"/>
      </left>
      <right style="thin">
        <color auto="1"/>
      </right>
      <top/>
      <bottom style="thin">
        <color auto="1"/>
      </bottom>
      <diagonal/>
    </border>
    <border>
      <left style="medium">
        <color theme="1"/>
      </left>
      <right/>
      <top/>
      <bottom style="thin">
        <color auto="1"/>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diagonal/>
    </border>
    <border>
      <left style="medium">
        <color theme="1"/>
      </left>
      <right/>
      <top style="thin">
        <color auto="1"/>
      </top>
      <bottom/>
      <diagonal/>
    </border>
    <border>
      <left style="thin">
        <color theme="1"/>
      </left>
      <right style="thin">
        <color theme="1"/>
      </right>
      <top style="thin">
        <color theme="1"/>
      </top>
      <bottom/>
      <diagonal/>
    </border>
    <border>
      <left style="thin">
        <color auto="1"/>
      </left>
      <right style="thin">
        <color auto="1"/>
      </right>
      <top style="thin">
        <color auto="1"/>
      </top>
      <bottom/>
      <diagonal/>
    </border>
    <border>
      <left style="medium">
        <color theme="1"/>
      </left>
      <right style="thin">
        <color theme="1"/>
      </right>
      <top/>
      <bottom/>
      <diagonal/>
    </border>
    <border>
      <left style="medium">
        <color theme="1"/>
      </left>
      <right style="thin">
        <color theme="1"/>
      </right>
      <top/>
      <bottom style="medium">
        <color indexed="64"/>
      </bottom>
      <diagonal/>
    </border>
    <border>
      <left style="thin">
        <color auto="1"/>
      </left>
      <right style="medium">
        <color theme="1"/>
      </right>
      <top style="thin">
        <color auto="1"/>
      </top>
      <bottom style="medium">
        <color auto="1"/>
      </bottom>
      <diagonal/>
    </border>
    <border>
      <left style="medium">
        <color theme="1"/>
      </left>
      <right style="thin">
        <color auto="1"/>
      </right>
      <top style="medium">
        <color auto="1"/>
      </top>
      <bottom style="medium">
        <color theme="1"/>
      </bottom>
      <diagonal/>
    </border>
    <border>
      <left style="medium">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thick">
        <color theme="1"/>
      </left>
      <right style="thin">
        <color rgb="FF5B5B5B"/>
      </right>
      <top style="thick">
        <color theme="1"/>
      </top>
      <bottom/>
      <diagonal/>
    </border>
    <border>
      <left style="thin">
        <color rgb="FF5B5B5B"/>
      </left>
      <right style="thick">
        <color theme="1"/>
      </right>
      <top style="thick">
        <color theme="1"/>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thick">
        <color theme="1"/>
      </left>
      <right style="thin">
        <color rgb="FF5B5B5B"/>
      </right>
      <top/>
      <bottom style="medium">
        <color theme="1"/>
      </bottom>
      <diagonal/>
    </border>
    <border>
      <left style="thin">
        <color rgb="FF5B5B5B"/>
      </left>
      <right style="thick">
        <color theme="1"/>
      </right>
      <top/>
      <bottom style="medium">
        <color theme="1"/>
      </bottom>
      <diagonal/>
    </border>
    <border>
      <left style="medium">
        <color indexed="64"/>
      </left>
      <right/>
      <top style="thin">
        <color auto="1"/>
      </top>
      <bottom style="medium">
        <color indexed="64"/>
      </bottom>
      <diagonal/>
    </border>
    <border>
      <left style="thick">
        <color theme="1"/>
      </left>
      <right style="thin">
        <color rgb="FF5B5B5B"/>
      </right>
      <top style="medium">
        <color theme="1"/>
      </top>
      <bottom style="thin">
        <color rgb="FF5B5B5B"/>
      </bottom>
      <diagonal/>
    </border>
    <border>
      <left style="thin">
        <color rgb="FF5B5B5B"/>
      </left>
      <right style="thick">
        <color theme="1"/>
      </right>
      <top style="medium">
        <color theme="1"/>
      </top>
      <bottom style="thin">
        <color rgb="FF5B5B5B"/>
      </bottom>
      <diagonal/>
    </border>
    <border>
      <left style="thick">
        <color theme="1"/>
      </left>
      <right style="thin">
        <color rgb="FF5B5B5B"/>
      </right>
      <top style="thin">
        <color rgb="FF5B5B5B"/>
      </top>
      <bottom style="thin">
        <color rgb="FF5B5B5B"/>
      </bottom>
      <diagonal/>
    </border>
    <border>
      <left style="thin">
        <color rgb="FF5B5B5B"/>
      </left>
      <right style="thick">
        <color theme="1"/>
      </right>
      <top style="thin">
        <color rgb="FF5B5B5B"/>
      </top>
      <bottom style="thin">
        <color rgb="FF5B5B5B"/>
      </bottom>
      <diagonal/>
    </border>
    <border>
      <left style="thick">
        <color theme="1"/>
      </left>
      <right style="thin">
        <color rgb="FF5B5B5B"/>
      </right>
      <top style="thin">
        <color rgb="FF5B5B5B"/>
      </top>
      <bottom style="medium">
        <color theme="1"/>
      </bottom>
      <diagonal/>
    </border>
    <border>
      <left style="thin">
        <color rgb="FF5B5B5B"/>
      </left>
      <right style="thick">
        <color theme="1"/>
      </right>
      <top style="thin">
        <color rgb="FF5B5B5B"/>
      </top>
      <bottom style="medium">
        <color theme="1"/>
      </bottom>
      <diagonal/>
    </border>
    <border>
      <left style="thick">
        <color theme="1"/>
      </left>
      <right style="thin">
        <color rgb="FF5B5B5B"/>
      </right>
      <top style="medium">
        <color theme="1"/>
      </top>
      <bottom style="medium">
        <color theme="1"/>
      </bottom>
      <diagonal/>
    </border>
    <border>
      <left style="thin">
        <color rgb="FF5B5B5B"/>
      </left>
      <right style="thick">
        <color theme="1"/>
      </right>
      <top style="medium">
        <color theme="1"/>
      </top>
      <bottom style="medium">
        <color theme="1"/>
      </bottom>
      <diagonal/>
    </border>
    <border>
      <left style="thick">
        <color theme="1"/>
      </left>
      <right style="thin">
        <color rgb="FF5B5B5B"/>
      </right>
      <top style="thin">
        <color rgb="FF5B5B5B"/>
      </top>
      <bottom style="thick">
        <color theme="1"/>
      </bottom>
      <diagonal/>
    </border>
    <border>
      <left style="thin">
        <color rgb="FF5B5B5B"/>
      </left>
      <right style="thick">
        <color theme="1"/>
      </right>
      <top style="thin">
        <color rgb="FF5B5B5B"/>
      </top>
      <bottom style="thick">
        <color theme="1"/>
      </bottom>
      <diagonal/>
    </border>
    <border>
      <left style="thick">
        <color theme="1"/>
      </left>
      <right style="thin">
        <color theme="1"/>
      </right>
      <top style="thin">
        <color theme="1"/>
      </top>
      <bottom style="thin">
        <color theme="1"/>
      </bottom>
      <diagonal/>
    </border>
    <border>
      <left style="thin">
        <color theme="1"/>
      </left>
      <right style="thick">
        <color theme="1"/>
      </right>
      <top style="thin">
        <color theme="1"/>
      </top>
      <bottom style="thin">
        <color theme="1"/>
      </bottom>
      <diagonal/>
    </border>
    <border>
      <left style="thick">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right style="thick">
        <color theme="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right style="medium">
        <color indexed="64"/>
      </right>
      <top style="thin">
        <color rgb="FF5B5B5B"/>
      </top>
      <bottom style="thin">
        <color rgb="FF5B5B5B"/>
      </bottom>
      <diagonal/>
    </border>
    <border>
      <left style="medium">
        <color indexed="64"/>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indexed="64"/>
      </right>
      <top style="thin">
        <color rgb="FF5B5B5B"/>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thick">
        <color rgb="FFFFFFFF"/>
      </left>
      <right style="thick">
        <color rgb="FFFFFFFF"/>
      </right>
      <top/>
      <bottom style="thin">
        <color rgb="FF78B74A"/>
      </bottom>
      <diagonal/>
    </border>
    <border>
      <left style="thick">
        <color rgb="FFFFFFFF"/>
      </left>
      <right style="thick">
        <color rgb="FFFFFFFF"/>
      </right>
      <top style="thin">
        <color rgb="FFFFED00"/>
      </top>
      <bottom style="medium">
        <color rgb="FFFBF2CA"/>
      </bottom>
      <diagonal/>
    </border>
    <border>
      <left style="thick">
        <color rgb="FFFFFFFF"/>
      </left>
      <right/>
      <top style="thin">
        <color rgb="FFFFED00"/>
      </top>
      <bottom style="medium">
        <color rgb="FFFBF2CA"/>
      </bottom>
      <diagonal/>
    </border>
    <border>
      <left style="medium">
        <color theme="1"/>
      </left>
      <right/>
      <top/>
      <bottom/>
      <diagonal/>
    </border>
    <border>
      <left/>
      <right style="thin">
        <color theme="1"/>
      </right>
      <top/>
      <bottom/>
      <diagonal/>
    </border>
    <border>
      <left/>
      <right/>
      <top style="medium">
        <color auto="1"/>
      </top>
      <bottom/>
      <diagonal/>
    </border>
    <border>
      <left/>
      <right style="thin">
        <color theme="1"/>
      </right>
      <top style="medium">
        <color auto="1"/>
      </top>
      <bottom/>
      <diagonal/>
    </border>
    <border>
      <left/>
      <right/>
      <top style="medium">
        <color theme="0"/>
      </top>
      <bottom/>
      <diagonal/>
    </border>
    <border>
      <left style="medium">
        <color theme="0"/>
      </left>
      <right style="medium">
        <color theme="0"/>
      </right>
      <top style="medium">
        <color theme="0"/>
      </top>
      <bottom/>
      <diagonal/>
    </border>
    <border>
      <left/>
      <right/>
      <top style="thin">
        <color theme="0"/>
      </top>
      <bottom/>
      <diagonal/>
    </border>
    <border>
      <left style="medium">
        <color theme="0"/>
      </left>
      <right style="medium">
        <color theme="0"/>
      </right>
      <top style="thin">
        <color theme="0"/>
      </top>
      <bottom/>
      <diagonal/>
    </border>
    <border>
      <left style="medium">
        <color rgb="FFD3D4D5"/>
      </left>
      <right/>
      <top style="medium">
        <color rgb="FFD3D4D5"/>
      </top>
      <bottom style="medium">
        <color rgb="FFD3D4D5"/>
      </bottom>
      <diagonal/>
    </border>
    <border>
      <left/>
      <right/>
      <top style="medium">
        <color rgb="FFD3D4D5"/>
      </top>
      <bottom style="medium">
        <color rgb="FFD3D4D5"/>
      </bottom>
      <diagonal/>
    </border>
    <border>
      <left/>
      <right style="medium">
        <color rgb="FFD3D4D5"/>
      </right>
      <top style="medium">
        <color rgb="FFD3D4D5"/>
      </top>
      <bottom style="medium">
        <color rgb="FFD3D4D5"/>
      </bottom>
      <diagonal/>
    </border>
    <border>
      <left style="thin">
        <color theme="1"/>
      </left>
      <right/>
      <top/>
      <bottom style="thin">
        <color theme="1"/>
      </bottom>
      <diagonal/>
    </border>
    <border>
      <left style="medium">
        <color theme="0"/>
      </left>
      <right style="medium">
        <color theme="0"/>
      </right>
      <top/>
      <bottom style="medium">
        <color theme="0"/>
      </bottom>
      <diagonal/>
    </border>
    <border>
      <left/>
      <right/>
      <top/>
      <bottom style="medium">
        <color theme="0"/>
      </bottom>
      <diagonal/>
    </border>
    <border>
      <left style="thin">
        <color theme="0"/>
      </left>
      <right/>
      <top/>
      <bottom style="thin">
        <color theme="0"/>
      </bottom>
      <diagonal/>
    </border>
    <border>
      <left/>
      <right style="medium">
        <color theme="0"/>
      </right>
      <top/>
      <bottom style="thin">
        <color theme="0"/>
      </bottom>
      <diagonal/>
    </border>
    <border>
      <left/>
      <right style="thin">
        <color auto="1"/>
      </right>
      <top/>
      <bottom style="thin">
        <color auto="1"/>
      </bottom>
      <diagonal/>
    </border>
    <border>
      <left style="thin">
        <color theme="1"/>
      </left>
      <right/>
      <top style="thin">
        <color theme="1"/>
      </top>
      <bottom style="thin">
        <color theme="1"/>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style="thin">
        <color auto="1"/>
      </right>
      <top/>
      <bottom/>
      <diagonal/>
    </border>
    <border>
      <left style="thin">
        <color theme="0"/>
      </left>
      <right/>
      <top style="thin">
        <color theme="0"/>
      </top>
      <bottom style="medium">
        <color theme="0"/>
      </bottom>
      <diagonal/>
    </border>
    <border>
      <left/>
      <right style="medium">
        <color theme="0"/>
      </right>
      <top style="thin">
        <color theme="0"/>
      </top>
      <bottom style="medium">
        <color theme="0"/>
      </bottom>
      <diagonal/>
    </border>
    <border>
      <left/>
      <right style="thin">
        <color auto="1"/>
      </right>
      <top style="thin">
        <color auto="1"/>
      </top>
      <bottom/>
      <diagonal/>
    </border>
    <border>
      <left style="medium">
        <color theme="0"/>
      </left>
      <right/>
      <top style="medium">
        <color theme="0"/>
      </top>
      <bottom/>
      <diagonal/>
    </border>
    <border>
      <left style="thin">
        <color theme="0"/>
      </left>
      <right/>
      <top style="medium">
        <color theme="0"/>
      </top>
      <bottom style="thin">
        <color theme="0"/>
      </bottom>
      <diagonal/>
    </border>
    <border>
      <left/>
      <right/>
      <top style="medium">
        <color theme="0"/>
      </top>
      <bottom style="thin">
        <color theme="0"/>
      </bottom>
      <diagonal/>
    </border>
    <border>
      <left style="medium">
        <color theme="0"/>
      </left>
      <right style="medium">
        <color theme="0"/>
      </right>
      <top/>
      <bottom/>
      <diagonal/>
    </border>
    <border>
      <left style="medium">
        <color theme="0"/>
      </left>
      <right/>
      <top/>
      <bottom/>
      <diagonal/>
    </border>
    <border>
      <left/>
      <right/>
      <top style="thin">
        <color theme="0"/>
      </top>
      <bottom style="thin">
        <color theme="0"/>
      </bottom>
      <diagonal/>
    </border>
    <border>
      <left style="thin">
        <color auto="1"/>
      </left>
      <right/>
      <top/>
      <bottom/>
      <diagonal/>
    </border>
    <border>
      <left/>
      <right style="medium">
        <color theme="0"/>
      </right>
      <top style="medium">
        <color theme="0"/>
      </top>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thin">
        <color theme="1"/>
      </right>
      <top style="medium">
        <color theme="1"/>
      </top>
      <bottom/>
      <diagonal/>
    </border>
    <border>
      <left style="thin">
        <color theme="1"/>
      </left>
      <right style="thin">
        <color theme="1"/>
      </right>
      <top/>
      <bottom style="medium">
        <color theme="1"/>
      </bottom>
      <diagonal/>
    </border>
    <border>
      <left style="thin">
        <color theme="1"/>
      </left>
      <right style="medium">
        <color theme="1"/>
      </right>
      <top style="thin">
        <color theme="1"/>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theme="0"/>
      </bottom>
      <diagonal/>
    </border>
    <border>
      <left style="thin">
        <color theme="0"/>
      </left>
      <right/>
      <top style="thin">
        <color theme="0"/>
      </top>
      <bottom/>
      <diagonal/>
    </border>
    <border>
      <left/>
      <right style="thin">
        <color theme="1"/>
      </right>
      <top style="thin">
        <color theme="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ck">
        <color theme="1" tint="0.499984740745262"/>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medium">
        <color theme="0"/>
      </left>
      <right style="thin">
        <color theme="0"/>
      </right>
      <top/>
      <bottom style="thin">
        <color theme="1" tint="0.499984740745262"/>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style="thin">
        <color theme="1"/>
      </top>
      <bottom style="medium">
        <color indexed="64"/>
      </bottom>
      <diagonal/>
    </border>
    <border>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indexed="64"/>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style="thin">
        <color theme="1"/>
      </right>
      <top style="medium">
        <color theme="1"/>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auto="1"/>
      </left>
      <right/>
      <top style="medium">
        <color auto="1"/>
      </top>
      <bottom style="thin">
        <color auto="1"/>
      </bottom>
      <diagonal/>
    </border>
    <border>
      <left style="medium">
        <color theme="1"/>
      </left>
      <right style="medium">
        <color theme="1"/>
      </right>
      <top style="medium">
        <color theme="1"/>
      </top>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theme="1"/>
      </left>
      <right style="medium">
        <color theme="1"/>
      </right>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bottom/>
      <diagonal/>
    </border>
    <border>
      <left style="thin">
        <color auto="1"/>
      </left>
      <right/>
      <top style="medium">
        <color indexed="64"/>
      </top>
      <bottom style="medium">
        <color indexed="64"/>
      </bottom>
      <diagonal/>
    </border>
    <border>
      <left/>
      <right style="medium">
        <color auto="1"/>
      </right>
      <top style="thin">
        <color auto="1"/>
      </top>
      <bottom/>
      <diagonal/>
    </border>
    <border>
      <left style="medium">
        <color theme="1"/>
      </left>
      <right style="medium">
        <color theme="1"/>
      </right>
      <top/>
      <bottom style="medium">
        <color auto="1"/>
      </bottom>
      <diagonal/>
    </border>
    <border>
      <left style="thin">
        <color auto="1"/>
      </left>
      <right/>
      <top style="thin">
        <color auto="1"/>
      </top>
      <bottom style="medium">
        <color indexed="64"/>
      </bottom>
      <diagonal/>
    </border>
    <border>
      <left/>
      <right style="medium">
        <color theme="0"/>
      </right>
      <top style="medium">
        <color theme="0"/>
      </top>
      <bottom style="thin">
        <color theme="0"/>
      </bottom>
      <diagonal/>
    </border>
    <border>
      <left style="thin">
        <color theme="0"/>
      </left>
      <right/>
      <top/>
      <bottom style="thick">
        <color theme="1" tint="0.499984740745262"/>
      </bottom>
      <diagonal/>
    </border>
    <border>
      <left style="thin">
        <color theme="0"/>
      </left>
      <right style="medium">
        <color theme="0"/>
      </right>
      <top style="thin">
        <color theme="0"/>
      </top>
      <bottom/>
      <diagonal/>
    </border>
    <border>
      <left style="medium">
        <color theme="0"/>
      </left>
      <right style="thin">
        <color theme="0"/>
      </right>
      <top/>
      <bottom style="medium">
        <color theme="0" tint="-0.24994659260841701"/>
      </bottom>
      <diagonal/>
    </border>
    <border>
      <left style="thin">
        <color theme="0"/>
      </left>
      <right style="medium">
        <color theme="0"/>
      </right>
      <top/>
      <bottom style="medium">
        <color theme="0" tint="-0.24994659260841701"/>
      </bottom>
      <diagonal/>
    </border>
    <border>
      <left style="thin">
        <color rgb="FFD3D4D5"/>
      </left>
      <right style="medium">
        <color theme="0"/>
      </right>
      <top style="medium">
        <color theme="0" tint="-0.24994659260841701"/>
      </top>
      <bottom style="medium">
        <color theme="0" tint="-0.24994659260841701"/>
      </bottom>
      <diagonal/>
    </border>
    <border>
      <left style="dotted">
        <color theme="0"/>
      </left>
      <right style="dotted">
        <color theme="0"/>
      </right>
      <top style="medium">
        <color theme="0"/>
      </top>
      <bottom/>
      <diagonal/>
    </border>
    <border>
      <left style="dotted">
        <color theme="0"/>
      </left>
      <right/>
      <top style="medium">
        <color theme="0"/>
      </top>
      <bottom/>
      <diagonal/>
    </border>
    <border>
      <left style="dotted">
        <color theme="0"/>
      </left>
      <right style="dotted">
        <color theme="0"/>
      </right>
      <top/>
      <bottom/>
      <diagonal/>
    </border>
    <border>
      <left style="dotted">
        <color theme="0"/>
      </left>
      <right/>
      <top/>
      <bottom/>
      <diagonal/>
    </border>
    <border>
      <left style="hair">
        <color theme="0"/>
      </left>
      <right style="medium">
        <color theme="0"/>
      </right>
      <top style="thin">
        <color theme="0"/>
      </top>
      <bottom/>
      <diagonal/>
    </border>
    <border>
      <left style="hair">
        <color theme="0"/>
      </left>
      <right style="medium">
        <color theme="0"/>
      </right>
      <top/>
      <bottom style="thick">
        <color theme="1" tint="0.499984740745262"/>
      </bottom>
      <diagonal/>
    </border>
    <border>
      <left style="medium">
        <color theme="0"/>
      </left>
      <right style="thin">
        <color theme="0"/>
      </right>
      <top/>
      <bottom style="thick">
        <color theme="1" tint="0.499984740745262"/>
      </bottom>
      <diagonal/>
    </border>
    <border>
      <left/>
      <right/>
      <top/>
      <bottom style="thick">
        <color theme="1" tint="0.499984740745262"/>
      </bottom>
      <diagonal/>
    </border>
    <border>
      <left style="medium">
        <color theme="0"/>
      </left>
      <right style="medium">
        <color theme="0"/>
      </right>
      <top/>
      <bottom style="thick">
        <color theme="1" tint="0.49998474074526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dotted">
        <color theme="0"/>
      </right>
      <top style="medium">
        <color theme="0"/>
      </top>
      <bottom/>
      <diagonal/>
    </border>
    <border>
      <left style="thick">
        <color theme="0"/>
      </left>
      <right style="thick">
        <color theme="0"/>
      </right>
      <top style="medium">
        <color theme="0"/>
      </top>
      <bottom/>
      <diagonal/>
    </border>
    <border>
      <left/>
      <right style="dotted">
        <color theme="0"/>
      </right>
      <top style="medium">
        <color theme="0"/>
      </top>
      <bottom/>
      <diagonal/>
    </border>
    <border>
      <left style="thick">
        <color theme="0"/>
      </left>
      <right style="dotted">
        <color theme="0"/>
      </right>
      <top/>
      <bottom style="thin">
        <color theme="1" tint="0.499984740745262"/>
      </bottom>
      <diagonal/>
    </border>
    <border>
      <left style="thick">
        <color theme="0"/>
      </left>
      <right style="thick">
        <color theme="0"/>
      </right>
      <top/>
      <bottom style="thin">
        <color theme="1" tint="0.499984740745262"/>
      </bottom>
      <diagonal/>
    </border>
    <border>
      <left/>
      <right style="dotted">
        <color theme="0"/>
      </right>
      <top/>
      <bottom/>
      <diagonal/>
    </border>
    <border>
      <left style="thin">
        <color theme="0"/>
      </left>
      <right style="thin">
        <color theme="0"/>
      </right>
      <top/>
      <bottom style="thin">
        <color theme="0"/>
      </bottom>
      <diagonal/>
    </border>
    <border>
      <left/>
      <right/>
      <top/>
      <bottom style="medium">
        <color rgb="FF78B74A"/>
      </bottom>
      <diagonal/>
    </border>
    <border>
      <left style="thin">
        <color theme="0"/>
      </left>
      <right style="thin">
        <color theme="0"/>
      </right>
      <top style="thin">
        <color theme="0"/>
      </top>
      <bottom style="medium">
        <color rgb="FF78B74A"/>
      </bottom>
      <diagonal/>
    </border>
    <border>
      <left/>
      <right/>
      <top/>
      <bottom style="medium">
        <color rgb="FFD3D4D5"/>
      </bottom>
      <diagonal/>
    </border>
    <border>
      <left/>
      <right/>
      <top/>
      <bottom style="medium">
        <color rgb="FF929292"/>
      </bottom>
      <diagonal/>
    </border>
    <border>
      <left style="thick">
        <color rgb="FF7F7F7F"/>
      </left>
      <right style="thick">
        <color rgb="FF7F7F7F"/>
      </right>
      <top style="medium">
        <color rgb="FF7F7F7F"/>
      </top>
      <bottom style="medium">
        <color rgb="FF7F7F7F"/>
      </bottom>
      <diagonal/>
    </border>
    <border>
      <left style="thick">
        <color rgb="FFFFFFFF"/>
      </left>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n">
        <color theme="0"/>
      </left>
      <right style="thin">
        <color theme="0"/>
      </right>
      <top style="thick">
        <color rgb="FFFFFFFF"/>
      </top>
      <bottom style="thick">
        <color rgb="FFFFFFFF"/>
      </bottom>
      <diagonal/>
    </border>
  </borders>
  <cellStyleXfs count="21">
    <xf numFmtId="0" fontId="0" fillId="0" borderId="0"/>
    <xf numFmtId="0" fontId="6" fillId="0" borderId="0"/>
    <xf numFmtId="0" fontId="7" fillId="0" borderId="0"/>
    <xf numFmtId="9" fontId="7" fillId="0" borderId="0" applyFont="0" applyFill="0" applyBorder="0" applyAlignment="0" applyProtection="0"/>
    <xf numFmtId="0" fontId="64" fillId="0" borderId="0" applyNumberFormat="0" applyFill="0" applyBorder="0" applyAlignment="0" applyProtection="0"/>
    <xf numFmtId="0" fontId="5" fillId="0" borderId="0"/>
    <xf numFmtId="0" fontId="4" fillId="0" borderId="0"/>
    <xf numFmtId="0" fontId="3" fillId="0" borderId="0"/>
    <xf numFmtId="0" fontId="20" fillId="0" borderId="0"/>
    <xf numFmtId="0" fontId="20" fillId="0" borderId="0"/>
    <xf numFmtId="0" fontId="20" fillId="0" borderId="0"/>
    <xf numFmtId="164" fontId="20" fillId="0" borderId="0" applyFont="0" applyFill="0" applyBorder="0" applyAlignment="0" applyProtection="0"/>
    <xf numFmtId="9" fontId="20" fillId="0" borderId="0" applyFont="0" applyFill="0" applyBorder="0" applyAlignment="0" applyProtection="0"/>
    <xf numFmtId="0" fontId="64" fillId="0" borderId="0" applyNumberFormat="0" applyFill="0" applyBorder="0" applyAlignment="0" applyProtection="0"/>
    <xf numFmtId="0" fontId="2" fillId="0" borderId="0"/>
    <xf numFmtId="0" fontId="2" fillId="0" borderId="0"/>
    <xf numFmtId="0" fontId="20" fillId="0" borderId="0"/>
    <xf numFmtId="0" fontId="2" fillId="0" borderId="0"/>
    <xf numFmtId="0" fontId="20" fillId="0" borderId="0"/>
    <xf numFmtId="0" fontId="2" fillId="0" borderId="0"/>
    <xf numFmtId="0" fontId="1" fillId="0" borderId="0"/>
  </cellStyleXfs>
  <cellXfs count="1151">
    <xf numFmtId="0" fontId="0" fillId="0" borderId="0" xfId="0"/>
    <xf numFmtId="0" fontId="8" fillId="7" borderId="0" xfId="0" applyFont="1" applyFill="1" applyAlignment="1">
      <alignment horizontal="left" vertical="center"/>
    </xf>
    <xf numFmtId="0" fontId="8" fillId="7" borderId="0" xfId="0" applyFont="1" applyFill="1" applyAlignment="1">
      <alignment horizontal="center" vertical="center" wrapText="1"/>
    </xf>
    <xf numFmtId="0" fontId="8" fillId="0" borderId="0" xfId="0" applyFont="1" applyFill="1" applyAlignment="1">
      <alignment vertical="center" wrapText="1"/>
    </xf>
    <xf numFmtId="0" fontId="9" fillId="6" borderId="0" xfId="0" applyFont="1" applyFill="1" applyAlignment="1">
      <alignment vertical="center" wrapText="1"/>
    </xf>
    <xf numFmtId="0" fontId="10" fillId="6" borderId="0" xfId="0" applyFont="1" applyFill="1" applyAlignment="1">
      <alignment horizontal="left" vertical="center"/>
    </xf>
    <xf numFmtId="0" fontId="9" fillId="0" borderId="0" xfId="0" applyFont="1" applyFill="1" applyAlignment="1">
      <alignment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0" fontId="11" fillId="0" borderId="0" xfId="0" applyFont="1" applyFill="1" applyAlignment="1">
      <alignment vertical="center" wrapText="1"/>
    </xf>
    <xf numFmtId="0" fontId="12" fillId="2" borderId="0" xfId="0" applyFont="1" applyFill="1" applyAlignment="1">
      <alignment vertical="center" wrapText="1"/>
    </xf>
    <xf numFmtId="0" fontId="12" fillId="0" borderId="0" xfId="0" applyFont="1" applyFill="1" applyAlignment="1">
      <alignment vertical="center" wrapText="1"/>
    </xf>
    <xf numFmtId="0" fontId="9" fillId="6" borderId="0" xfId="0" applyFont="1" applyFill="1" applyAlignment="1">
      <alignment horizontal="center" vertical="center" wrapText="1"/>
    </xf>
    <xf numFmtId="0" fontId="15" fillId="0" borderId="0" xfId="0" applyFont="1" applyFill="1" applyAlignment="1">
      <alignment vertical="center"/>
    </xf>
    <xf numFmtId="0" fontId="15" fillId="2" borderId="0" xfId="0" applyFont="1" applyFill="1" applyBorder="1" applyAlignment="1">
      <alignment horizontal="center" vertical="center" wrapText="1"/>
    </xf>
    <xf numFmtId="0" fontId="18"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11" fillId="0" borderId="0" xfId="0" applyFont="1" applyFill="1"/>
    <xf numFmtId="0" fontId="11" fillId="2" borderId="0" xfId="0" applyFont="1" applyFill="1"/>
    <xf numFmtId="0" fontId="11" fillId="0" borderId="0" xfId="0" applyFont="1"/>
    <xf numFmtId="0" fontId="8" fillId="7" borderId="0" xfId="0" applyFont="1" applyFill="1" applyAlignment="1">
      <alignment horizontal="center" vertical="center"/>
    </xf>
    <xf numFmtId="0" fontId="11" fillId="2" borderId="0" xfId="0" applyFont="1" applyFill="1" applyAlignment="1">
      <alignment vertical="center"/>
    </xf>
    <xf numFmtId="0" fontId="11" fillId="0" borderId="0" xfId="0" applyFont="1" applyFill="1" applyAlignment="1">
      <alignment vertical="center"/>
    </xf>
    <xf numFmtId="0" fontId="11" fillId="2" borderId="0" xfId="0" applyFont="1" applyFill="1" applyAlignment="1">
      <alignment horizontal="left" vertical="center" wrapText="1" indent="1"/>
    </xf>
    <xf numFmtId="0" fontId="17" fillId="0" borderId="7" xfId="0" applyFont="1" applyBorder="1" applyAlignment="1">
      <alignment horizontal="left" vertical="center" wrapText="1" indent="1"/>
    </xf>
    <xf numFmtId="0" fontId="20" fillId="16" borderId="0" xfId="2" applyFont="1" applyFill="1" applyBorder="1" applyAlignment="1">
      <alignment horizontal="center" vertical="center" wrapText="1"/>
    </xf>
    <xf numFmtId="0" fontId="23" fillId="0" borderId="0" xfId="2" applyFont="1" applyBorder="1" applyAlignment="1">
      <alignment horizontal="left" vertical="center"/>
    </xf>
    <xf numFmtId="49" fontId="24" fillId="0" borderId="9" xfId="2" applyNumberFormat="1" applyFont="1" applyFill="1" applyBorder="1" applyAlignment="1">
      <alignment horizontal="center" vertical="center" wrapText="1"/>
    </xf>
    <xf numFmtId="49" fontId="25" fillId="0" borderId="10" xfId="2" applyNumberFormat="1" applyFont="1" applyFill="1" applyBorder="1" applyAlignment="1">
      <alignment horizontal="center" vertical="center" wrapText="1"/>
    </xf>
    <xf numFmtId="49" fontId="24" fillId="0" borderId="0" xfId="2" applyNumberFormat="1" applyFont="1" applyFill="1" applyBorder="1" applyAlignment="1">
      <alignment horizontal="center" vertical="center" wrapText="1"/>
    </xf>
    <xf numFmtId="0" fontId="7" fillId="0" borderId="0" xfId="2"/>
    <xf numFmtId="0" fontId="26" fillId="16" borderId="0" xfId="2" applyFont="1" applyFill="1" applyAlignment="1">
      <alignment horizontal="center" vertical="center" wrapText="1"/>
    </xf>
    <xf numFmtId="0" fontId="7" fillId="0" borderId="0" xfId="2" applyAlignment="1">
      <alignment vertical="center"/>
    </xf>
    <xf numFmtId="0" fontId="27" fillId="16" borderId="0" xfId="2" applyFont="1" applyFill="1" applyBorder="1" applyAlignment="1">
      <alignment horizontal="center" vertical="center" wrapText="1"/>
    </xf>
    <xf numFmtId="0" fontId="28" fillId="0" borderId="0" xfId="2" applyFont="1" applyBorder="1" applyAlignment="1">
      <alignment horizontal="left" vertical="center"/>
    </xf>
    <xf numFmtId="0" fontId="28" fillId="0" borderId="0" xfId="2" applyFont="1" applyAlignment="1">
      <alignment vertical="center"/>
    </xf>
    <xf numFmtId="0" fontId="29" fillId="16" borderId="0" xfId="2" applyFont="1" applyFill="1" applyAlignment="1">
      <alignment horizontal="center" vertical="center" wrapText="1"/>
    </xf>
    <xf numFmtId="0" fontId="28" fillId="16" borderId="0" xfId="2" applyFont="1" applyFill="1" applyAlignment="1">
      <alignment horizontal="center" vertical="center" wrapText="1"/>
    </xf>
    <xf numFmtId="0" fontId="21" fillId="16" borderId="0" xfId="2" applyFont="1" applyFill="1" applyAlignment="1">
      <alignment horizontal="center" vertical="center" wrapText="1"/>
    </xf>
    <xf numFmtId="0" fontId="30" fillId="16" borderId="0" xfId="2" applyFont="1" applyFill="1" applyAlignment="1">
      <alignment horizontal="center" vertical="center" wrapText="1"/>
    </xf>
    <xf numFmtId="0" fontId="21" fillId="0" borderId="0" xfId="2" applyFont="1" applyAlignment="1">
      <alignment vertical="center"/>
    </xf>
    <xf numFmtId="0" fontId="7" fillId="0" borderId="0" xfId="2" applyFont="1" applyAlignment="1">
      <alignment vertical="center"/>
    </xf>
    <xf numFmtId="0" fontId="21" fillId="0" borderId="0" xfId="2" applyFont="1"/>
    <xf numFmtId="0" fontId="21" fillId="16" borderId="0" xfId="2" applyFont="1" applyFill="1" applyBorder="1" applyAlignment="1">
      <alignment horizontal="center" vertical="center" wrapText="1"/>
    </xf>
    <xf numFmtId="0" fontId="7" fillId="0" borderId="0" xfId="2" applyBorder="1"/>
    <xf numFmtId="0" fontId="7" fillId="0" borderId="0" xfId="2" applyAlignment="1">
      <alignment wrapText="1"/>
    </xf>
    <xf numFmtId="0" fontId="32" fillId="16" borderId="0" xfId="2" applyFont="1" applyFill="1" applyAlignment="1">
      <alignment horizontal="center" vertical="center" wrapText="1"/>
    </xf>
    <xf numFmtId="0" fontId="33" fillId="0" borderId="0" xfId="2" applyFont="1" applyBorder="1"/>
    <xf numFmtId="0" fontId="34" fillId="0" borderId="0" xfId="2" applyFont="1"/>
    <xf numFmtId="0" fontId="33" fillId="0" borderId="0" xfId="2" applyFont="1" applyAlignment="1">
      <alignment wrapText="1"/>
    </xf>
    <xf numFmtId="0" fontId="33" fillId="0" borderId="0" xfId="2" applyFont="1"/>
    <xf numFmtId="0" fontId="35" fillId="2" borderId="0" xfId="0" applyFont="1" applyFill="1" applyAlignment="1">
      <alignment vertical="center"/>
    </xf>
    <xf numFmtId="0" fontId="37" fillId="2" borderId="0" xfId="0" applyFont="1" applyFill="1" applyAlignment="1">
      <alignment vertical="center"/>
    </xf>
    <xf numFmtId="0" fontId="38" fillId="16" borderId="0" xfId="2" applyFont="1" applyFill="1" applyBorder="1" applyAlignment="1">
      <alignment horizontal="center" vertical="center" wrapText="1"/>
    </xf>
    <xf numFmtId="9" fontId="36" fillId="16" borderId="30" xfId="3" applyNumberFormat="1" applyFont="1" applyFill="1" applyBorder="1" applyAlignment="1">
      <alignment horizontal="center" vertical="center" wrapText="1"/>
    </xf>
    <xf numFmtId="9" fontId="36" fillId="16" borderId="31" xfId="3" applyNumberFormat="1" applyFont="1" applyFill="1" applyBorder="1" applyAlignment="1">
      <alignment horizontal="center" vertical="center" wrapText="1"/>
    </xf>
    <xf numFmtId="9" fontId="36" fillId="16" borderId="32" xfId="2" applyNumberFormat="1" applyFont="1" applyFill="1" applyBorder="1" applyAlignment="1">
      <alignment horizontal="center" vertical="center" wrapText="1"/>
    </xf>
    <xf numFmtId="9" fontId="36" fillId="16" borderId="33" xfId="2" applyNumberFormat="1" applyFont="1" applyFill="1" applyBorder="1" applyAlignment="1">
      <alignment horizontal="center" vertical="center" wrapText="1"/>
    </xf>
    <xf numFmtId="9" fontId="36" fillId="0" borderId="33" xfId="2" applyNumberFormat="1" applyFont="1" applyBorder="1" applyAlignment="1">
      <alignment horizontal="center" vertical="center"/>
    </xf>
    <xf numFmtId="9" fontId="36" fillId="16" borderId="34" xfId="2" applyNumberFormat="1" applyFont="1" applyFill="1" applyBorder="1" applyAlignment="1">
      <alignment horizontal="center" vertical="center" wrapText="1"/>
    </xf>
    <xf numFmtId="0" fontId="7" fillId="0" borderId="0" xfId="2" applyFont="1"/>
    <xf numFmtId="9" fontId="36" fillId="16" borderId="28" xfId="3" applyNumberFormat="1" applyFont="1" applyFill="1" applyBorder="1" applyAlignment="1">
      <alignment horizontal="center" vertical="center" wrapText="1"/>
    </xf>
    <xf numFmtId="9" fontId="36" fillId="16" borderId="10" xfId="3" applyNumberFormat="1" applyFont="1" applyFill="1" applyBorder="1" applyAlignment="1">
      <alignment horizontal="center" vertical="center" wrapText="1"/>
    </xf>
    <xf numFmtId="9" fontId="39" fillId="16" borderId="40" xfId="3" applyNumberFormat="1" applyFont="1" applyFill="1" applyBorder="1" applyAlignment="1">
      <alignment horizontal="center" vertical="center" wrapText="1"/>
    </xf>
    <xf numFmtId="9" fontId="36" fillId="16" borderId="43" xfId="3" applyNumberFormat="1" applyFont="1" applyFill="1" applyBorder="1" applyAlignment="1">
      <alignment horizontal="center" vertical="center" wrapText="1"/>
    </xf>
    <xf numFmtId="9" fontId="36" fillId="16" borderId="45" xfId="3" applyNumberFormat="1" applyFont="1" applyFill="1" applyBorder="1" applyAlignment="1">
      <alignment horizontal="center" vertical="center" wrapText="1"/>
    </xf>
    <xf numFmtId="0" fontId="40" fillId="16" borderId="29" xfId="2" applyFont="1" applyFill="1" applyBorder="1" applyAlignment="1">
      <alignment horizontal="center" vertical="center" wrapText="1"/>
    </xf>
    <xf numFmtId="49" fontId="42" fillId="0" borderId="9" xfId="2" applyNumberFormat="1" applyFont="1" applyFill="1" applyBorder="1" applyAlignment="1">
      <alignment horizontal="center" vertical="center" wrapText="1"/>
    </xf>
    <xf numFmtId="49" fontId="36" fillId="0" borderId="10" xfId="2" applyNumberFormat="1" applyFont="1" applyFill="1" applyBorder="1" applyAlignment="1">
      <alignment horizontal="center" vertical="center" wrapText="1"/>
    </xf>
    <xf numFmtId="0" fontId="43" fillId="11" borderId="11" xfId="2" applyFont="1" applyFill="1" applyBorder="1" applyAlignment="1">
      <alignment horizontal="center" vertical="center"/>
    </xf>
    <xf numFmtId="0" fontId="40" fillId="16" borderId="29" xfId="2" applyFont="1" applyFill="1" applyBorder="1" applyAlignment="1">
      <alignment horizontal="left" vertical="center" wrapText="1" indent="1"/>
    </xf>
    <xf numFmtId="9" fontId="44" fillId="16" borderId="0" xfId="3" applyNumberFormat="1" applyFont="1" applyFill="1" applyBorder="1" applyAlignment="1">
      <alignment horizontal="center" vertical="center" wrapText="1"/>
    </xf>
    <xf numFmtId="0" fontId="40" fillId="16" borderId="8" xfId="2" applyFont="1" applyFill="1" applyBorder="1" applyAlignment="1">
      <alignment horizontal="left" vertical="center" wrapText="1" indent="1"/>
    </xf>
    <xf numFmtId="0" fontId="40" fillId="16" borderId="9" xfId="2" applyFont="1" applyFill="1" applyBorder="1" applyAlignment="1">
      <alignment horizontal="center" vertical="center" wrapText="1"/>
    </xf>
    <xf numFmtId="0" fontId="47" fillId="16" borderId="39" xfId="2" applyFont="1" applyFill="1" applyBorder="1" applyAlignment="1">
      <alignment horizontal="left" vertical="center" wrapText="1" indent="1"/>
    </xf>
    <xf numFmtId="0" fontId="47" fillId="16" borderId="38" xfId="2" applyFont="1" applyFill="1" applyBorder="1" applyAlignment="1">
      <alignment horizontal="center" vertical="center" wrapText="1"/>
    </xf>
    <xf numFmtId="0" fontId="43" fillId="17" borderId="12" xfId="2" applyFont="1" applyFill="1" applyBorder="1" applyAlignment="1">
      <alignment horizontal="center" vertical="center"/>
    </xf>
    <xf numFmtId="0" fontId="40" fillId="16" borderId="41" xfId="2" applyFont="1" applyFill="1" applyBorder="1" applyAlignment="1">
      <alignment horizontal="left" vertical="center" wrapText="1" indent="1"/>
    </xf>
    <xf numFmtId="0" fontId="40" fillId="16" borderId="42" xfId="2" applyFont="1" applyFill="1" applyBorder="1" applyAlignment="1">
      <alignment horizontal="center" vertical="center" wrapText="1"/>
    </xf>
    <xf numFmtId="0" fontId="43" fillId="12" borderId="12" xfId="2" applyFont="1" applyFill="1" applyBorder="1" applyAlignment="1">
      <alignment horizontal="center" vertical="center"/>
    </xf>
    <xf numFmtId="0" fontId="40" fillId="16" borderId="44" xfId="2" applyFont="1" applyFill="1" applyBorder="1" applyAlignment="1">
      <alignment horizontal="left" vertical="center" wrapText="1" indent="1"/>
    </xf>
    <xf numFmtId="0" fontId="40" fillId="16" borderId="44" xfId="2" applyFont="1" applyFill="1" applyBorder="1" applyAlignment="1">
      <alignment horizontal="center" vertical="center" wrapText="1"/>
    </xf>
    <xf numFmtId="0" fontId="48" fillId="13" borderId="12" xfId="2" applyFont="1" applyFill="1" applyBorder="1" applyAlignment="1">
      <alignment horizontal="center" vertical="center"/>
    </xf>
    <xf numFmtId="0" fontId="49" fillId="16" borderId="13" xfId="2" applyFont="1" applyFill="1" applyBorder="1" applyAlignment="1">
      <alignment vertical="center" wrapText="1"/>
    </xf>
    <xf numFmtId="9" fontId="50" fillId="16" borderId="14" xfId="3" applyNumberFormat="1" applyFont="1" applyFill="1" applyBorder="1" applyAlignment="1">
      <alignment vertical="center" wrapText="1"/>
    </xf>
    <xf numFmtId="0" fontId="43" fillId="14" borderId="12" xfId="2" applyFont="1" applyFill="1" applyBorder="1" applyAlignment="1">
      <alignment horizontal="center" vertical="center"/>
    </xf>
    <xf numFmtId="0" fontId="49" fillId="16" borderId="0" xfId="2" applyFont="1" applyFill="1" applyBorder="1" applyAlignment="1">
      <alignment horizontal="center" vertical="center" wrapText="1"/>
    </xf>
    <xf numFmtId="165" fontId="50" fillId="16" borderId="0" xfId="3" applyNumberFormat="1" applyFont="1" applyFill="1" applyBorder="1" applyAlignment="1">
      <alignment horizontal="center" vertical="center" wrapText="1"/>
    </xf>
    <xf numFmtId="0" fontId="48" fillId="15" borderId="15" xfId="2" applyFont="1" applyFill="1" applyBorder="1" applyAlignment="1">
      <alignment horizontal="center" vertical="center"/>
    </xf>
    <xf numFmtId="0" fontId="51" fillId="0" borderId="0" xfId="2" applyFont="1" applyAlignment="1">
      <alignment vertical="center"/>
    </xf>
    <xf numFmtId="0" fontId="52" fillId="16" borderId="0" xfId="2" applyFont="1" applyFill="1" applyBorder="1" applyAlignment="1">
      <alignment horizontal="center" vertical="center"/>
    </xf>
    <xf numFmtId="165" fontId="52" fillId="16" borderId="0" xfId="3" applyNumberFormat="1" applyFont="1" applyFill="1" applyBorder="1" applyAlignment="1">
      <alignment horizontal="center" vertical="center" wrapText="1"/>
    </xf>
    <xf numFmtId="0" fontId="53" fillId="0" borderId="0" xfId="2" applyFont="1" applyAlignment="1">
      <alignment vertical="center"/>
    </xf>
    <xf numFmtId="0" fontId="54" fillId="18" borderId="16" xfId="2" applyFont="1" applyFill="1" applyBorder="1" applyAlignment="1">
      <alignment horizontal="center" vertical="center"/>
    </xf>
    <xf numFmtId="0" fontId="55" fillId="16" borderId="13" xfId="2" applyFont="1" applyFill="1" applyBorder="1" applyAlignment="1">
      <alignment horizontal="left" vertical="center" wrapText="1" indent="1"/>
    </xf>
    <xf numFmtId="0" fontId="55" fillId="16" borderId="17" xfId="2" applyFont="1" applyFill="1" applyBorder="1" applyAlignment="1">
      <alignment horizontal="center" vertical="center" wrapText="1"/>
    </xf>
    <xf numFmtId="165" fontId="56" fillId="16" borderId="0" xfId="3" applyNumberFormat="1" applyFont="1" applyFill="1" applyBorder="1" applyAlignment="1">
      <alignment horizontal="center" vertical="center" wrapText="1"/>
    </xf>
    <xf numFmtId="0" fontId="13" fillId="0" borderId="0" xfId="2" applyFont="1" applyAlignment="1">
      <alignment vertical="center"/>
    </xf>
    <xf numFmtId="0" fontId="55" fillId="16" borderId="18" xfId="2" applyFont="1" applyFill="1" applyBorder="1" applyAlignment="1">
      <alignment horizontal="left" vertical="center" wrapText="1" indent="1"/>
    </xf>
    <xf numFmtId="0" fontId="55" fillId="16" borderId="19" xfId="2" applyFont="1" applyFill="1" applyBorder="1" applyAlignment="1">
      <alignment horizontal="center" vertical="center" wrapText="1"/>
    </xf>
    <xf numFmtId="0" fontId="43" fillId="18" borderId="16" xfId="2" applyFont="1" applyFill="1" applyBorder="1" applyAlignment="1">
      <alignment horizontal="center" vertical="center"/>
    </xf>
    <xf numFmtId="0" fontId="48" fillId="16" borderId="20" xfId="2" applyFont="1" applyFill="1" applyBorder="1" applyAlignment="1">
      <alignment horizontal="right" vertical="center" wrapText="1" indent="1"/>
    </xf>
    <xf numFmtId="0" fontId="53" fillId="16" borderId="20" xfId="2" applyFont="1" applyFill="1" applyBorder="1" applyAlignment="1">
      <alignment horizontal="center" vertical="center" wrapText="1"/>
    </xf>
    <xf numFmtId="0" fontId="48" fillId="16" borderId="0" xfId="2" applyFont="1" applyFill="1" applyBorder="1" applyAlignment="1">
      <alignment horizontal="right" vertical="center" wrapText="1" indent="1"/>
    </xf>
    <xf numFmtId="0" fontId="53" fillId="16" borderId="0" xfId="2" applyFont="1" applyFill="1" applyBorder="1" applyAlignment="1">
      <alignment horizontal="center" vertical="center" wrapText="1"/>
    </xf>
    <xf numFmtId="0" fontId="53" fillId="16" borderId="0" xfId="2" applyFont="1" applyFill="1" applyAlignment="1">
      <alignment horizontal="center" vertical="center" wrapText="1"/>
    </xf>
    <xf numFmtId="0" fontId="57" fillId="16" borderId="0" xfId="2" applyFont="1" applyFill="1" applyBorder="1" applyAlignment="1">
      <alignment horizontal="left" vertical="top" wrapText="1"/>
    </xf>
    <xf numFmtId="0" fontId="58" fillId="16" borderId="0" xfId="2" applyFont="1" applyFill="1" applyBorder="1" applyAlignment="1">
      <alignment horizontal="center" vertical="center" wrapText="1"/>
    </xf>
    <xf numFmtId="0" fontId="17" fillId="0" borderId="0" xfId="2" applyFont="1" applyAlignment="1">
      <alignment vertical="center"/>
    </xf>
    <xf numFmtId="0" fontId="53" fillId="16" borderId="0" xfId="2" applyFont="1" applyFill="1" applyBorder="1" applyAlignment="1">
      <alignment horizontal="left" vertical="center" wrapText="1"/>
    </xf>
    <xf numFmtId="0" fontId="59" fillId="16" borderId="35" xfId="2" applyFont="1" applyFill="1" applyBorder="1" applyAlignment="1">
      <alignment horizontal="center" vertical="center"/>
    </xf>
    <xf numFmtId="0" fontId="59" fillId="16" borderId="36" xfId="2" applyFont="1" applyFill="1" applyBorder="1" applyAlignment="1">
      <alignment horizontal="left" vertical="center" wrapText="1"/>
    </xf>
    <xf numFmtId="0" fontId="59" fillId="16" borderId="37" xfId="2" applyFont="1" applyFill="1" applyBorder="1" applyAlignment="1">
      <alignment horizontal="center" vertical="center" wrapText="1"/>
    </xf>
    <xf numFmtId="0" fontId="17" fillId="16" borderId="0" xfId="2" applyFont="1" applyFill="1" applyAlignment="1">
      <alignment horizontal="center" vertical="center" wrapText="1"/>
    </xf>
    <xf numFmtId="0" fontId="13" fillId="0" borderId="0" xfId="2" applyFont="1"/>
    <xf numFmtId="0" fontId="40" fillId="16" borderId="47" xfId="2" applyFont="1" applyFill="1" applyBorder="1" applyAlignment="1">
      <alignment horizontal="left" vertical="center" wrapText="1" indent="1"/>
    </xf>
    <xf numFmtId="0" fontId="40" fillId="16" borderId="47" xfId="2" applyFont="1" applyFill="1" applyBorder="1" applyAlignment="1">
      <alignment horizontal="center" vertical="center" wrapText="1"/>
    </xf>
    <xf numFmtId="9" fontId="36" fillId="16" borderId="46" xfId="3" applyNumberFormat="1" applyFont="1" applyFill="1" applyBorder="1" applyAlignment="1">
      <alignment horizontal="center" vertical="center" wrapText="1"/>
    </xf>
    <xf numFmtId="0" fontId="61" fillId="7" borderId="0" xfId="2" applyFont="1" applyFill="1" applyAlignment="1">
      <alignment horizontal="left" vertical="center"/>
    </xf>
    <xf numFmtId="0" fontId="8" fillId="7" borderId="0" xfId="2" applyFont="1" applyFill="1" applyAlignment="1">
      <alignment vertical="center" wrapText="1"/>
    </xf>
    <xf numFmtId="0" fontId="9" fillId="6" borderId="0" xfId="2" applyFont="1" applyFill="1" applyAlignment="1">
      <alignment vertical="center" wrapText="1"/>
    </xf>
    <xf numFmtId="0" fontId="11" fillId="16" borderId="0" xfId="2" applyFont="1" applyFill="1" applyBorder="1" applyAlignment="1">
      <alignment horizontal="center" vertical="center" wrapText="1"/>
    </xf>
    <xf numFmtId="0" fontId="11" fillId="0" borderId="0" xfId="2" applyFont="1" applyFill="1" applyAlignment="1">
      <alignment vertical="center"/>
    </xf>
    <xf numFmtId="0" fontId="62" fillId="16" borderId="0" xfId="2" applyFont="1" applyFill="1" applyBorder="1" applyAlignment="1">
      <alignment horizontal="center" vertical="center" wrapText="1"/>
    </xf>
    <xf numFmtId="0" fontId="51" fillId="0" borderId="0" xfId="2" applyFont="1" applyFill="1" applyBorder="1" applyAlignment="1">
      <alignment vertical="center" wrapText="1"/>
    </xf>
    <xf numFmtId="0" fontId="51" fillId="0" borderId="0" xfId="2" applyFont="1"/>
    <xf numFmtId="0" fontId="51" fillId="0" borderId="0" xfId="2" applyFont="1" applyAlignment="1">
      <alignment horizontal="left" vertical="center"/>
    </xf>
    <xf numFmtId="0" fontId="63" fillId="0" borderId="0" xfId="2" applyFont="1" applyAlignment="1">
      <alignment horizontal="left" vertical="center"/>
    </xf>
    <xf numFmtId="0" fontId="51" fillId="0" borderId="0" xfId="2" applyFont="1" applyAlignment="1">
      <alignment vertical="center" wrapText="1"/>
    </xf>
    <xf numFmtId="0" fontId="51" fillId="0" borderId="0" xfId="2" applyFont="1" applyAlignment="1">
      <alignment horizontal="left" wrapText="1"/>
    </xf>
    <xf numFmtId="0" fontId="51" fillId="0" borderId="9" xfId="2" applyFont="1" applyBorder="1" applyAlignment="1">
      <alignment horizontal="center" vertical="center"/>
    </xf>
    <xf numFmtId="0" fontId="51" fillId="2" borderId="0" xfId="2" applyFont="1" applyFill="1" applyBorder="1" applyAlignment="1">
      <alignment vertical="center" wrapText="1"/>
    </xf>
    <xf numFmtId="0" fontId="43" fillId="18" borderId="21" xfId="2" applyFont="1" applyFill="1" applyBorder="1" applyAlignment="1">
      <alignment horizontal="center" vertical="center"/>
    </xf>
    <xf numFmtId="0" fontId="11" fillId="0" borderId="0" xfId="0" applyFont="1" applyFill="1" applyAlignment="1">
      <alignment horizontal="left" vertical="center" wrapText="1" indent="1"/>
    </xf>
    <xf numFmtId="0" fontId="0" fillId="2" borderId="0" xfId="0" applyFill="1" applyAlignment="1">
      <alignment vertical="center"/>
    </xf>
    <xf numFmtId="0" fontId="21" fillId="2" borderId="55" xfId="0" applyFont="1" applyFill="1" applyBorder="1" applyAlignment="1">
      <alignment vertical="center" wrapText="1"/>
    </xf>
    <xf numFmtId="0" fontId="0" fillId="0" borderId="0" xfId="0" applyFill="1" applyAlignment="1">
      <alignment vertical="center"/>
    </xf>
    <xf numFmtId="0" fontId="21" fillId="2" borderId="58" xfId="0" applyFont="1" applyFill="1" applyBorder="1" applyAlignment="1">
      <alignment vertical="center" wrapText="1"/>
    </xf>
    <xf numFmtId="0" fontId="0" fillId="2" borderId="0" xfId="0" applyFont="1" applyFill="1" applyBorder="1" applyAlignment="1">
      <alignment horizontal="left" vertical="center" wrapText="1"/>
    </xf>
    <xf numFmtId="0" fontId="0" fillId="2" borderId="0" xfId="0" applyFill="1"/>
    <xf numFmtId="0" fontId="0" fillId="0" borderId="0" xfId="0" applyFill="1"/>
    <xf numFmtId="0" fontId="21" fillId="2" borderId="0" xfId="0" applyFont="1" applyFill="1" applyBorder="1" applyAlignment="1">
      <alignment vertical="center" wrapText="1"/>
    </xf>
    <xf numFmtId="0" fontId="21" fillId="2" borderId="58" xfId="0" applyFont="1" applyFill="1" applyBorder="1" applyAlignment="1">
      <alignment horizontal="left" vertical="center" wrapText="1"/>
    </xf>
    <xf numFmtId="0" fontId="22" fillId="2" borderId="0" xfId="0" quotePrefix="1" applyFont="1" applyFill="1" applyAlignment="1">
      <alignment vertical="center"/>
    </xf>
    <xf numFmtId="0" fontId="67" fillId="2" borderId="0" xfId="0" applyFont="1" applyFill="1" applyAlignment="1">
      <alignment vertical="center" wrapText="1"/>
    </xf>
    <xf numFmtId="0" fontId="68" fillId="7" borderId="0" xfId="0" applyFont="1" applyFill="1" applyAlignment="1">
      <alignment horizontal="left" vertical="center"/>
    </xf>
    <xf numFmtId="0" fontId="68" fillId="7" borderId="0" xfId="0" applyFont="1" applyFill="1" applyAlignment="1">
      <alignment horizontal="center" vertical="center" wrapText="1"/>
    </xf>
    <xf numFmtId="0" fontId="68" fillId="7" borderId="0" xfId="0" applyFont="1" applyFill="1" applyAlignment="1">
      <alignment vertical="center" wrapText="1"/>
    </xf>
    <xf numFmtId="0" fontId="68" fillId="0" borderId="0" xfId="0" applyFont="1" applyFill="1" applyAlignment="1">
      <alignment vertical="center" wrapText="1"/>
    </xf>
    <xf numFmtId="0" fontId="69" fillId="6" borderId="0" xfId="0" applyFont="1" applyFill="1" applyAlignment="1">
      <alignment vertical="center" wrapText="1"/>
    </xf>
    <xf numFmtId="0" fontId="70" fillId="6" borderId="0" xfId="0" applyFont="1" applyFill="1" applyAlignment="1">
      <alignment horizontal="left" vertical="center"/>
    </xf>
    <xf numFmtId="0" fontId="69" fillId="6" borderId="0" xfId="0" applyFont="1" applyFill="1" applyAlignment="1">
      <alignment horizontal="left" vertical="center" wrapText="1"/>
    </xf>
    <xf numFmtId="0" fontId="69" fillId="0" borderId="0" xfId="0" applyFont="1" applyFill="1" applyAlignment="1">
      <alignment vertical="center" wrapText="1"/>
    </xf>
    <xf numFmtId="0" fontId="71" fillId="2" borderId="0" xfId="0" applyFont="1" applyFill="1" applyAlignment="1">
      <alignment horizontal="center" wrapText="1"/>
    </xf>
    <xf numFmtId="0" fontId="71" fillId="2" borderId="0" xfId="0" applyFont="1" applyFill="1" applyAlignment="1">
      <alignment horizontal="left"/>
    </xf>
    <xf numFmtId="0" fontId="72" fillId="2" borderId="0" xfId="0" applyFont="1" applyFill="1" applyAlignment="1">
      <alignment horizontal="left"/>
    </xf>
    <xf numFmtId="0" fontId="71" fillId="2" borderId="0" xfId="0" applyFont="1" applyFill="1" applyAlignment="1">
      <alignment wrapText="1"/>
    </xf>
    <xf numFmtId="0" fontId="71" fillId="2" borderId="0" xfId="0" applyFont="1" applyFill="1" applyAlignment="1">
      <alignment horizontal="left" wrapText="1"/>
    </xf>
    <xf numFmtId="0" fontId="71" fillId="0" borderId="0" xfId="0" applyFont="1" applyFill="1" applyAlignment="1">
      <alignment wrapText="1"/>
    </xf>
    <xf numFmtId="0" fontId="73" fillId="2" borderId="0" xfId="0" applyFont="1" applyFill="1" applyAlignment="1">
      <alignment vertical="center" wrapText="1"/>
    </xf>
    <xf numFmtId="0" fontId="71" fillId="2" borderId="0" xfId="0" applyFont="1" applyFill="1" applyAlignment="1">
      <alignment horizontal="left" vertical="center" wrapText="1" indent="1"/>
    </xf>
    <xf numFmtId="0" fontId="74" fillId="2" borderId="0" xfId="0" applyFont="1" applyFill="1" applyAlignment="1">
      <alignment horizontal="left" vertical="center" indent="1"/>
    </xf>
    <xf numFmtId="0" fontId="71" fillId="2" borderId="0" xfId="0" applyFont="1" applyFill="1" applyAlignment="1">
      <alignment vertical="center" wrapText="1"/>
    </xf>
    <xf numFmtId="0" fontId="71" fillId="0" borderId="0" xfId="0" applyFont="1" applyFill="1" applyAlignment="1">
      <alignment vertical="center" wrapText="1"/>
    </xf>
    <xf numFmtId="0" fontId="75" fillId="10" borderId="65" xfId="0" applyFont="1" applyFill="1" applyBorder="1" applyAlignment="1">
      <alignment horizontal="center" vertical="center" wrapText="1"/>
    </xf>
    <xf numFmtId="0" fontId="75" fillId="10" borderId="66" xfId="0" applyFont="1" applyFill="1" applyBorder="1" applyAlignment="1">
      <alignment horizontal="center" vertical="center" wrapText="1"/>
    </xf>
    <xf numFmtId="0" fontId="75" fillId="10" borderId="67" xfId="0" applyFont="1" applyFill="1" applyBorder="1" applyAlignment="1">
      <alignment horizontal="center" vertical="center" wrapText="1"/>
    </xf>
    <xf numFmtId="0" fontId="75" fillId="10" borderId="67" xfId="0" applyFont="1" applyFill="1" applyBorder="1" applyAlignment="1">
      <alignment horizontal="left" vertical="center" wrapText="1" indent="1"/>
    </xf>
    <xf numFmtId="0" fontId="75" fillId="10" borderId="68" xfId="0" applyFont="1" applyFill="1" applyBorder="1" applyAlignment="1">
      <alignment horizontal="left" vertical="center" wrapText="1" indent="1"/>
    </xf>
    <xf numFmtId="0" fontId="76" fillId="0" borderId="69" xfId="0" applyFont="1" applyBorder="1" applyAlignment="1">
      <alignment horizontal="center" vertical="center" wrapText="1"/>
    </xf>
    <xf numFmtId="0" fontId="77" fillId="6" borderId="71" xfId="0" applyFont="1" applyFill="1" applyBorder="1" applyAlignment="1">
      <alignment horizontal="center" vertical="center"/>
    </xf>
    <xf numFmtId="0" fontId="78" fillId="0" borderId="72" xfId="0" applyFont="1" applyBorder="1" applyAlignment="1">
      <alignment horizontal="left" vertical="center" wrapText="1" indent="1"/>
    </xf>
    <xf numFmtId="0" fontId="32" fillId="2" borderId="72" xfId="0" applyFont="1" applyFill="1" applyBorder="1" applyAlignment="1">
      <alignment horizontal="center" vertical="center" wrapText="1"/>
    </xf>
    <xf numFmtId="0" fontId="76" fillId="0" borderId="74" xfId="0" applyFont="1" applyBorder="1" applyAlignment="1">
      <alignment horizontal="center" vertical="center" wrapText="1"/>
    </xf>
    <xf numFmtId="0" fontId="71" fillId="2" borderId="75" xfId="0" applyFont="1" applyFill="1" applyBorder="1" applyAlignment="1">
      <alignment vertical="center" wrapText="1"/>
    </xf>
    <xf numFmtId="0" fontId="77" fillId="20" borderId="76" xfId="0" applyFont="1" applyFill="1" applyBorder="1" applyAlignment="1">
      <alignment horizontal="center" vertical="center"/>
    </xf>
    <xf numFmtId="0" fontId="78" fillId="0" borderId="77" xfId="0" applyFont="1" applyBorder="1" applyAlignment="1">
      <alignment horizontal="left" vertical="center" wrapText="1" indent="1"/>
    </xf>
    <xf numFmtId="0" fontId="32" fillId="2" borderId="77" xfId="0" applyFont="1" applyFill="1" applyBorder="1" applyAlignment="1">
      <alignment horizontal="center" vertical="center" wrapText="1"/>
    </xf>
    <xf numFmtId="0" fontId="76" fillId="0" borderId="79" xfId="0" applyFont="1" applyBorder="1" applyAlignment="1">
      <alignment horizontal="center" vertical="center" wrapText="1"/>
    </xf>
    <xf numFmtId="0" fontId="71" fillId="2" borderId="80" xfId="0" applyFont="1" applyFill="1" applyBorder="1" applyAlignment="1">
      <alignment vertical="center" wrapText="1"/>
    </xf>
    <xf numFmtId="0" fontId="77" fillId="11" borderId="81" xfId="0" applyFont="1" applyFill="1" applyBorder="1" applyAlignment="1">
      <alignment horizontal="center" vertical="center"/>
    </xf>
    <xf numFmtId="0" fontId="32" fillId="2" borderId="4" xfId="0" applyFont="1" applyFill="1" applyBorder="1" applyAlignment="1">
      <alignment horizontal="center" vertical="center" wrapText="1"/>
    </xf>
    <xf numFmtId="0" fontId="71" fillId="2" borderId="73" xfId="0" applyFont="1" applyFill="1" applyBorder="1" applyAlignment="1">
      <alignment horizontal="left" vertical="center" wrapText="1" indent="1"/>
    </xf>
    <xf numFmtId="0" fontId="77" fillId="21" borderId="71" xfId="0" applyFont="1" applyFill="1" applyBorder="1" applyAlignment="1">
      <alignment horizontal="center" vertical="center"/>
    </xf>
    <xf numFmtId="0" fontId="71" fillId="2" borderId="84" xfId="0" applyFont="1" applyFill="1" applyBorder="1" applyAlignment="1">
      <alignment horizontal="left" vertical="center" wrapText="1" indent="1"/>
    </xf>
    <xf numFmtId="0" fontId="76" fillId="0" borderId="85" xfId="0" applyFont="1" applyBorder="1" applyAlignment="1">
      <alignment horizontal="center" vertical="center" wrapText="1"/>
    </xf>
    <xf numFmtId="0" fontId="77" fillId="21" borderId="82" xfId="0" applyFont="1" applyFill="1" applyBorder="1" applyAlignment="1">
      <alignment horizontal="center" vertical="center"/>
    </xf>
    <xf numFmtId="0" fontId="78" fillId="0" borderId="87" xfId="0" applyFont="1" applyBorder="1" applyAlignment="1">
      <alignment horizontal="left" vertical="center" wrapText="1" indent="1"/>
    </xf>
    <xf numFmtId="0" fontId="32" fillId="2" borderId="87" xfId="0" applyFont="1" applyFill="1" applyBorder="1" applyAlignment="1">
      <alignment horizontal="center" vertical="center" wrapText="1"/>
    </xf>
    <xf numFmtId="0" fontId="71" fillId="2" borderId="89" xfId="0" applyFont="1" applyFill="1" applyBorder="1" applyAlignment="1">
      <alignment vertical="center" wrapText="1"/>
    </xf>
    <xf numFmtId="0" fontId="77" fillId="22" borderId="82" xfId="0" applyFont="1" applyFill="1" applyBorder="1" applyAlignment="1">
      <alignment horizontal="center" vertical="center"/>
    </xf>
    <xf numFmtId="0" fontId="77" fillId="12" borderId="76" xfId="0" applyFont="1" applyFill="1" applyBorder="1" applyAlignment="1">
      <alignment horizontal="center" vertical="center"/>
    </xf>
    <xf numFmtId="0" fontId="76" fillId="0" borderId="91" xfId="0" applyFont="1" applyBorder="1" applyAlignment="1">
      <alignment horizontal="center" vertical="center" wrapText="1"/>
    </xf>
    <xf numFmtId="0" fontId="71" fillId="2" borderId="92" xfId="0" applyFont="1" applyFill="1" applyBorder="1" applyAlignment="1">
      <alignment vertical="center" wrapText="1"/>
    </xf>
    <xf numFmtId="0" fontId="82" fillId="13" borderId="93" xfId="0" applyFont="1" applyFill="1" applyBorder="1" applyAlignment="1">
      <alignment horizontal="center" vertical="center"/>
    </xf>
    <xf numFmtId="0" fontId="32" fillId="2" borderId="94" xfId="0" applyFont="1" applyFill="1" applyBorder="1" applyAlignment="1">
      <alignment horizontal="center" vertical="center" wrapText="1"/>
    </xf>
    <xf numFmtId="0" fontId="71" fillId="2" borderId="95" xfId="0" applyFont="1" applyFill="1" applyBorder="1" applyAlignment="1">
      <alignment horizontal="left" vertical="center" wrapText="1" indent="1"/>
    </xf>
    <xf numFmtId="0" fontId="77" fillId="14" borderId="82" xfId="0" applyFont="1" applyFill="1" applyBorder="1" applyAlignment="1">
      <alignment horizontal="center" vertical="center"/>
    </xf>
    <xf numFmtId="0" fontId="71" fillId="2" borderId="96" xfId="0" applyFont="1" applyFill="1" applyBorder="1" applyAlignment="1">
      <alignment horizontal="left" vertical="center" wrapText="1" indent="1"/>
    </xf>
    <xf numFmtId="0" fontId="76" fillId="0" borderId="97" xfId="0" applyFont="1" applyBorder="1" applyAlignment="1">
      <alignment horizontal="center" vertical="center" wrapText="1"/>
    </xf>
    <xf numFmtId="0" fontId="71" fillId="2" borderId="98" xfId="0" applyFont="1" applyFill="1" applyBorder="1" applyAlignment="1">
      <alignment vertical="center" wrapText="1"/>
    </xf>
    <xf numFmtId="0" fontId="82" fillId="15" borderId="99" xfId="0" applyFont="1" applyFill="1" applyBorder="1" applyAlignment="1">
      <alignment horizontal="center" vertical="center"/>
    </xf>
    <xf numFmtId="0" fontId="78" fillId="0" borderId="100" xfId="0" applyFont="1" applyBorder="1" applyAlignment="1">
      <alignment horizontal="left" vertical="center" wrapText="1" indent="1"/>
    </xf>
    <xf numFmtId="0" fontId="32" fillId="2" borderId="100" xfId="0" applyFont="1" applyFill="1" applyBorder="1" applyAlignment="1">
      <alignment horizontal="center" vertical="center" wrapText="1"/>
    </xf>
    <xf numFmtId="0" fontId="77" fillId="23" borderId="71" xfId="0" applyFont="1" applyFill="1" applyBorder="1" applyAlignment="1">
      <alignment horizontal="center" vertical="center"/>
    </xf>
    <xf numFmtId="0" fontId="77" fillId="23" borderId="82" xfId="0" applyFont="1" applyFill="1" applyBorder="1" applyAlignment="1">
      <alignment horizontal="center" vertical="center"/>
    </xf>
    <xf numFmtId="0" fontId="77" fillId="23" borderId="99" xfId="0" applyFont="1" applyFill="1" applyBorder="1" applyAlignment="1">
      <alignment horizontal="center" vertical="center"/>
    </xf>
    <xf numFmtId="0" fontId="77" fillId="23" borderId="76" xfId="0" applyFont="1" applyFill="1" applyBorder="1" applyAlignment="1">
      <alignment horizontal="center" vertical="center"/>
    </xf>
    <xf numFmtId="0" fontId="71" fillId="2" borderId="103" xfId="0" applyFont="1" applyFill="1" applyBorder="1" applyAlignment="1">
      <alignment horizontal="left" vertical="center" wrapText="1" indent="1"/>
    </xf>
    <xf numFmtId="0" fontId="76" fillId="0" borderId="104" xfId="0" applyFont="1" applyBorder="1" applyAlignment="1">
      <alignment horizontal="center" vertical="center" wrapText="1"/>
    </xf>
    <xf numFmtId="0" fontId="71" fillId="2" borderId="105" xfId="0" applyFont="1" applyFill="1" applyBorder="1" applyAlignment="1">
      <alignment vertical="center" wrapText="1"/>
    </xf>
    <xf numFmtId="0" fontId="84" fillId="2" borderId="106" xfId="0" applyFont="1" applyFill="1" applyBorder="1" applyAlignment="1">
      <alignment horizontal="center" vertical="center"/>
    </xf>
    <xf numFmtId="0" fontId="78" fillId="0" borderId="107" xfId="0" applyFont="1" applyBorder="1" applyAlignment="1">
      <alignment horizontal="left" vertical="center" wrapText="1" indent="1"/>
    </xf>
    <xf numFmtId="0" fontId="32" fillId="2" borderId="107" xfId="0" applyFont="1" applyFill="1" applyBorder="1" applyAlignment="1">
      <alignment horizontal="center" vertical="center" wrapText="1"/>
    </xf>
    <xf numFmtId="0" fontId="71" fillId="2" borderId="108" xfId="0" applyFont="1" applyFill="1" applyBorder="1" applyAlignment="1">
      <alignment horizontal="left" vertical="center" wrapText="1" indent="1"/>
    </xf>
    <xf numFmtId="0" fontId="71" fillId="2" borderId="0" xfId="0" applyFont="1" applyFill="1" applyBorder="1" applyAlignment="1">
      <alignment vertical="center" wrapText="1"/>
    </xf>
    <xf numFmtId="0" fontId="73" fillId="0" borderId="0" xfId="0" applyFont="1" applyFill="1" applyBorder="1" applyAlignment="1">
      <alignment vertical="center" wrapText="1"/>
    </xf>
    <xf numFmtId="0" fontId="71" fillId="0" borderId="0" xfId="0" applyFont="1" applyFill="1" applyBorder="1" applyAlignment="1">
      <alignment vertical="center" wrapText="1"/>
    </xf>
    <xf numFmtId="0" fontId="71" fillId="0" borderId="0" xfId="0" applyFont="1" applyFill="1" applyBorder="1" applyAlignment="1">
      <alignment horizontal="left" vertical="center" wrapText="1"/>
    </xf>
    <xf numFmtId="0" fontId="85" fillId="0" borderId="6" xfId="0" applyFont="1" applyBorder="1" applyAlignment="1">
      <alignment horizontal="left" vertical="center" wrapText="1" indent="1"/>
    </xf>
    <xf numFmtId="0" fontId="86" fillId="0" borderId="5" xfId="0" applyFont="1" applyBorder="1" applyAlignment="1">
      <alignment horizontal="left" vertical="center" wrapText="1" indent="1"/>
    </xf>
    <xf numFmtId="0" fontId="71" fillId="2" borderId="0" xfId="0" applyFont="1" applyFill="1" applyBorder="1" applyAlignment="1">
      <alignment horizontal="left" vertical="center" wrapText="1" indent="1"/>
    </xf>
    <xf numFmtId="0" fontId="92" fillId="2" borderId="0" xfId="0" applyFont="1" applyFill="1" applyAlignment="1">
      <alignment wrapText="1"/>
    </xf>
    <xf numFmtId="0" fontId="76" fillId="0" borderId="70" xfId="0" applyFont="1" applyBorder="1" applyAlignment="1">
      <alignment horizontal="center" vertical="center" wrapText="1"/>
    </xf>
    <xf numFmtId="0" fontId="71" fillId="2" borderId="111" xfId="0" applyFont="1" applyFill="1" applyBorder="1" applyAlignment="1">
      <alignment vertical="center" wrapText="1"/>
    </xf>
    <xf numFmtId="0" fontId="76" fillId="0" borderId="75" xfId="0" applyFont="1" applyBorder="1" applyAlignment="1">
      <alignment horizontal="center" vertical="center" wrapText="1"/>
    </xf>
    <xf numFmtId="0" fontId="71" fillId="2" borderId="115" xfId="0" applyFont="1" applyFill="1" applyBorder="1" applyAlignment="1">
      <alignment vertical="center" wrapText="1"/>
    </xf>
    <xf numFmtId="0" fontId="80" fillId="0" borderId="116" xfId="0" applyFont="1" applyFill="1" applyBorder="1" applyAlignment="1">
      <alignment horizontal="center" vertical="center"/>
    </xf>
    <xf numFmtId="0" fontId="86" fillId="2" borderId="117" xfId="0" applyFont="1" applyFill="1" applyBorder="1" applyAlignment="1">
      <alignment horizontal="left" vertical="center" wrapText="1" indent="1"/>
    </xf>
    <xf numFmtId="0" fontId="81" fillId="0" borderId="118" xfId="0" applyFont="1" applyFill="1" applyBorder="1" applyAlignment="1">
      <alignment horizontal="center" vertical="center"/>
    </xf>
    <xf numFmtId="0" fontId="81" fillId="0" borderId="120" xfId="0" applyFont="1" applyFill="1" applyBorder="1" applyAlignment="1">
      <alignment horizontal="center" vertical="center"/>
    </xf>
    <xf numFmtId="0" fontId="86" fillId="2" borderId="121" xfId="0" applyFont="1" applyFill="1" applyBorder="1" applyAlignment="1">
      <alignment horizontal="left" vertical="center" wrapText="1" indent="1"/>
    </xf>
    <xf numFmtId="0" fontId="80" fillId="0" borderId="122" xfId="0" applyFont="1" applyFill="1" applyBorder="1" applyAlignment="1">
      <alignment horizontal="center" vertical="center"/>
    </xf>
    <xf numFmtId="0" fontId="86" fillId="2" borderId="123" xfId="0" applyFont="1" applyFill="1" applyBorder="1" applyAlignment="1">
      <alignment horizontal="left" vertical="center" wrapText="1" indent="1"/>
    </xf>
    <xf numFmtId="0" fontId="80" fillId="0" borderId="118" xfId="0" applyFont="1" applyFill="1" applyBorder="1" applyAlignment="1">
      <alignment horizontal="center" vertical="center"/>
    </xf>
    <xf numFmtId="0" fontId="80" fillId="0" borderId="124" xfId="0" applyFont="1" applyFill="1" applyBorder="1" applyAlignment="1">
      <alignment horizontal="center" vertical="center"/>
    </xf>
    <xf numFmtId="0" fontId="86" fillId="2" borderId="125" xfId="0" applyFont="1" applyFill="1" applyBorder="1" applyAlignment="1">
      <alignment horizontal="left" vertical="center" wrapText="1" indent="1"/>
    </xf>
    <xf numFmtId="0" fontId="94" fillId="2" borderId="0" xfId="0" applyFont="1" applyFill="1" applyAlignment="1">
      <alignment horizontal="left" vertical="center" indent="1"/>
    </xf>
    <xf numFmtId="0" fontId="80" fillId="0" borderId="126" xfId="0" applyFont="1" applyFill="1" applyBorder="1" applyAlignment="1">
      <alignment horizontal="center" vertical="center"/>
    </xf>
    <xf numFmtId="0" fontId="86" fillId="2" borderId="127" xfId="0" applyFont="1" applyFill="1" applyBorder="1" applyAlignment="1">
      <alignment horizontal="left" vertical="center" wrapText="1" indent="1"/>
    </xf>
    <xf numFmtId="0" fontId="83" fillId="0" borderId="126" xfId="0" applyFont="1" applyFill="1" applyBorder="1" applyAlignment="1">
      <alignment horizontal="center" vertical="center"/>
    </xf>
    <xf numFmtId="0" fontId="83" fillId="0" borderId="128" xfId="0" applyFont="1" applyFill="1" applyBorder="1" applyAlignment="1">
      <alignment horizontal="center" vertical="center"/>
    </xf>
    <xf numFmtId="0" fontId="86" fillId="2" borderId="129" xfId="0" applyFont="1" applyFill="1" applyBorder="1" applyAlignment="1">
      <alignment horizontal="left" vertical="center" wrapText="1" indent="1"/>
    </xf>
    <xf numFmtId="0" fontId="73" fillId="2" borderId="0" xfId="0" applyFont="1" applyFill="1" applyBorder="1" applyAlignment="1">
      <alignment vertical="center" wrapText="1"/>
    </xf>
    <xf numFmtId="0" fontId="71" fillId="2" borderId="0" xfId="0" applyFont="1" applyFill="1" applyBorder="1" applyAlignment="1">
      <alignment horizontal="left" vertical="center" wrapText="1"/>
    </xf>
    <xf numFmtId="0" fontId="64" fillId="2" borderId="57" xfId="4" applyFill="1" applyBorder="1" applyAlignment="1">
      <alignment vertical="center" wrapText="1"/>
    </xf>
    <xf numFmtId="0" fontId="64" fillId="2" borderId="0" xfId="4" applyFill="1" applyBorder="1" applyAlignment="1">
      <alignment vertical="center" wrapText="1"/>
    </xf>
    <xf numFmtId="0" fontId="69" fillId="6" borderId="0" xfId="0" applyFont="1" applyFill="1" applyAlignment="1">
      <alignment horizontal="center" vertical="center" wrapText="1"/>
    </xf>
    <xf numFmtId="0" fontId="86" fillId="0" borderId="7" xfId="0" applyFont="1" applyBorder="1" applyAlignment="1">
      <alignment horizontal="center" vertical="center" wrapText="1"/>
    </xf>
    <xf numFmtId="0" fontId="97" fillId="2" borderId="0" xfId="0" applyFont="1" applyFill="1" applyAlignment="1">
      <alignment horizontal="left" vertical="center"/>
    </xf>
    <xf numFmtId="0" fontId="97" fillId="2" borderId="0" xfId="0" applyFont="1" applyFill="1" applyAlignment="1">
      <alignment horizontal="center" vertical="center" wrapText="1"/>
    </xf>
    <xf numFmtId="0" fontId="98" fillId="0" borderId="58" xfId="0" applyFont="1" applyBorder="1" applyAlignment="1">
      <alignment horizontal="center" vertical="center"/>
    </xf>
    <xf numFmtId="0" fontId="86" fillId="2" borderId="130" xfId="0" applyFont="1" applyFill="1" applyBorder="1" applyAlignment="1">
      <alignment horizontal="left" vertical="center" wrapText="1" indent="1"/>
    </xf>
    <xf numFmtId="0" fontId="98" fillId="0" borderId="59" xfId="0" applyFont="1" applyBorder="1" applyAlignment="1">
      <alignment horizontal="center" vertical="center"/>
    </xf>
    <xf numFmtId="0" fontId="98" fillId="0" borderId="133" xfId="0" applyFont="1" applyBorder="1" applyAlignment="1">
      <alignment horizontal="center" vertical="center"/>
    </xf>
    <xf numFmtId="0" fontId="86" fillId="2" borderId="134" xfId="0" applyFont="1" applyFill="1" applyBorder="1" applyAlignment="1">
      <alignment horizontal="left" vertical="center" wrapText="1" indent="1"/>
    </xf>
    <xf numFmtId="0" fontId="98" fillId="0" borderId="135" xfId="0" applyFont="1" applyBorder="1" applyAlignment="1">
      <alignment horizontal="center" vertical="center"/>
    </xf>
    <xf numFmtId="0" fontId="98" fillId="0" borderId="138" xfId="0" applyFont="1" applyBorder="1" applyAlignment="1">
      <alignment horizontal="center" vertical="center"/>
    </xf>
    <xf numFmtId="0" fontId="98" fillId="0" borderId="140" xfId="0" applyFont="1" applyBorder="1" applyAlignment="1">
      <alignment horizontal="center" vertical="center"/>
    </xf>
    <xf numFmtId="0" fontId="86" fillId="2" borderId="141" xfId="0" applyFont="1" applyFill="1" applyBorder="1" applyAlignment="1">
      <alignment horizontal="left" vertical="center" wrapText="1" indent="1"/>
    </xf>
    <xf numFmtId="0" fontId="98" fillId="0" borderId="142" xfId="0" applyFont="1" applyBorder="1" applyAlignment="1">
      <alignment horizontal="center" vertical="center"/>
    </xf>
    <xf numFmtId="0" fontId="100" fillId="0" borderId="58" xfId="0" applyFont="1" applyBorder="1" applyAlignment="1">
      <alignment horizontal="center" vertical="center"/>
    </xf>
    <xf numFmtId="0" fontId="86" fillId="2" borderId="144" xfId="0" applyFont="1" applyFill="1" applyBorder="1" applyAlignment="1">
      <alignment horizontal="left" vertical="center" wrapText="1" indent="1"/>
    </xf>
    <xf numFmtId="0" fontId="101" fillId="2" borderId="0" xfId="0" applyFont="1" applyFill="1" applyAlignment="1">
      <alignment horizontal="center" vertical="center" wrapText="1"/>
    </xf>
    <xf numFmtId="0" fontId="103" fillId="0" borderId="0" xfId="0" applyFont="1" applyFill="1" applyAlignment="1">
      <alignment horizontal="center" vertical="center" wrapText="1"/>
    </xf>
    <xf numFmtId="0" fontId="71" fillId="0" borderId="0" xfId="0" applyFont="1" applyFill="1" applyAlignment="1">
      <alignment horizontal="center" vertical="center" wrapText="1"/>
    </xf>
    <xf numFmtId="0" fontId="80" fillId="0" borderId="147" xfId="0" applyFont="1" applyFill="1" applyBorder="1" applyAlignment="1">
      <alignment horizontal="center" vertical="center"/>
    </xf>
    <xf numFmtId="0" fontId="98" fillId="0" borderId="145" xfId="0" applyFont="1" applyFill="1" applyBorder="1" applyAlignment="1">
      <alignment horizontal="center" vertical="center"/>
    </xf>
    <xf numFmtId="0" fontId="81" fillId="0" borderId="148" xfId="0" applyFont="1" applyFill="1" applyBorder="1" applyAlignment="1">
      <alignment horizontal="center" vertical="center"/>
    </xf>
    <xf numFmtId="0" fontId="98" fillId="0" borderId="138" xfId="0" applyFont="1" applyFill="1" applyBorder="1" applyAlignment="1">
      <alignment horizontal="center" vertical="center"/>
    </xf>
    <xf numFmtId="0" fontId="81" fillId="0" borderId="149" xfId="0" applyFont="1" applyFill="1" applyBorder="1" applyAlignment="1">
      <alignment horizontal="center" vertical="center"/>
    </xf>
    <xf numFmtId="0" fontId="80" fillId="0" borderId="148" xfId="0" applyFont="1" applyFill="1" applyBorder="1" applyAlignment="1">
      <alignment horizontal="center" vertical="center"/>
    </xf>
    <xf numFmtId="0" fontId="98" fillId="0" borderId="142" xfId="0" applyFont="1" applyFill="1" applyBorder="1" applyAlignment="1">
      <alignment horizontal="center" vertical="center"/>
    </xf>
    <xf numFmtId="0" fontId="83" fillId="0" borderId="148" xfId="0" applyFont="1" applyFill="1" applyBorder="1" applyAlignment="1">
      <alignment horizontal="center" vertical="center"/>
    </xf>
    <xf numFmtId="0" fontId="83" fillId="0" borderId="149" xfId="0" applyFont="1" applyFill="1" applyBorder="1" applyAlignment="1">
      <alignment horizontal="center" vertical="center"/>
    </xf>
    <xf numFmtId="0" fontId="80" fillId="0" borderId="135" xfId="0" applyFont="1" applyFill="1" applyBorder="1" applyAlignment="1">
      <alignment horizontal="center" vertical="center"/>
    </xf>
    <xf numFmtId="0" fontId="80" fillId="0" borderId="138" xfId="0" applyFont="1" applyFill="1" applyBorder="1" applyAlignment="1">
      <alignment horizontal="center" vertical="center"/>
    </xf>
    <xf numFmtId="0" fontId="80" fillId="0" borderId="150" xfId="0" applyFont="1" applyFill="1" applyBorder="1" applyAlignment="1">
      <alignment horizontal="center" vertical="center"/>
    </xf>
    <xf numFmtId="0" fontId="100" fillId="0" borderId="145" xfId="0" applyFont="1" applyFill="1" applyBorder="1" applyAlignment="1">
      <alignment horizontal="center" vertical="center"/>
    </xf>
    <xf numFmtId="0" fontId="80" fillId="0" borderId="142" xfId="0" applyFont="1" applyFill="1" applyBorder="1" applyAlignment="1">
      <alignment horizontal="center" vertical="center"/>
    </xf>
    <xf numFmtId="0" fontId="83" fillId="0" borderId="150" xfId="0" applyFont="1" applyFill="1" applyBorder="1" applyAlignment="1">
      <alignment horizontal="center" vertical="center"/>
    </xf>
    <xf numFmtId="0" fontId="83" fillId="2" borderId="0" xfId="0" applyFont="1" applyFill="1" applyBorder="1" applyAlignment="1">
      <alignment horizontal="center" vertical="center"/>
    </xf>
    <xf numFmtId="0" fontId="86" fillId="2" borderId="0" xfId="0" applyFont="1" applyFill="1" applyBorder="1" applyAlignment="1">
      <alignment horizontal="left" vertical="center" wrapText="1" indent="1"/>
    </xf>
    <xf numFmtId="0" fontId="83" fillId="0" borderId="142" xfId="0" applyFont="1" applyFill="1" applyBorder="1" applyAlignment="1">
      <alignment horizontal="center" vertical="center"/>
    </xf>
    <xf numFmtId="0" fontId="80" fillId="2" borderId="136" xfId="0" applyFont="1" applyFill="1" applyBorder="1" applyAlignment="1">
      <alignment horizontal="center" vertical="center"/>
    </xf>
    <xf numFmtId="0" fontId="86" fillId="2" borderId="137" xfId="0" applyFont="1" applyFill="1" applyBorder="1" applyAlignment="1">
      <alignment horizontal="left" vertical="center" wrapText="1" indent="1"/>
    </xf>
    <xf numFmtId="0" fontId="76" fillId="0" borderId="136" xfId="0" applyFont="1" applyBorder="1" applyAlignment="1">
      <alignment horizontal="center" vertical="center" wrapText="1"/>
    </xf>
    <xf numFmtId="0" fontId="71" fillId="2" borderId="83" xfId="0" applyFont="1" applyFill="1" applyBorder="1" applyAlignment="1">
      <alignment vertical="center" wrapText="1"/>
    </xf>
    <xf numFmtId="0" fontId="71" fillId="2" borderId="137" xfId="0" applyFont="1" applyFill="1" applyBorder="1" applyAlignment="1">
      <alignment horizontal="left" vertical="center" wrapText="1" indent="1"/>
    </xf>
    <xf numFmtId="0" fontId="80" fillId="2" borderId="133" xfId="0" applyFont="1" applyFill="1" applyBorder="1" applyAlignment="1">
      <alignment horizontal="center" vertical="center"/>
    </xf>
    <xf numFmtId="0" fontId="86" fillId="2" borderId="139" xfId="0" applyFont="1" applyFill="1" applyBorder="1" applyAlignment="1">
      <alignment horizontal="left" vertical="center" wrapText="1" indent="1"/>
    </xf>
    <xf numFmtId="0" fontId="76" fillId="0" borderId="151" xfId="0" applyFont="1" applyBorder="1" applyAlignment="1">
      <alignment horizontal="center" vertical="center" wrapText="1"/>
    </xf>
    <xf numFmtId="0" fontId="71" fillId="2" borderId="101" xfId="0" applyFont="1" applyFill="1" applyBorder="1" applyAlignment="1">
      <alignment vertical="center" wrapText="1"/>
    </xf>
    <xf numFmtId="0" fontId="71" fillId="2" borderId="152" xfId="0" applyFont="1" applyFill="1" applyBorder="1" applyAlignment="1">
      <alignment horizontal="left" vertical="center" wrapText="1" indent="1"/>
    </xf>
    <xf numFmtId="0" fontId="76" fillId="0" borderId="140" xfId="0" applyFont="1" applyBorder="1" applyAlignment="1">
      <alignment horizontal="center" vertical="center" wrapText="1"/>
    </xf>
    <xf numFmtId="0" fontId="71" fillId="2" borderId="102" xfId="0" applyFont="1" applyFill="1" applyBorder="1" applyAlignment="1">
      <alignment vertical="center" wrapText="1"/>
    </xf>
    <xf numFmtId="0" fontId="71" fillId="2" borderId="143" xfId="0" applyFont="1" applyFill="1" applyBorder="1" applyAlignment="1">
      <alignment horizontal="left" vertical="center" wrapText="1" indent="1"/>
    </xf>
    <xf numFmtId="0" fontId="80" fillId="2" borderId="151" xfId="0" applyFont="1" applyFill="1" applyBorder="1" applyAlignment="1">
      <alignment horizontal="center" vertical="center"/>
    </xf>
    <xf numFmtId="0" fontId="80" fillId="2" borderId="140" xfId="0" applyFont="1" applyFill="1" applyBorder="1" applyAlignment="1">
      <alignment horizontal="center" vertical="center"/>
    </xf>
    <xf numFmtId="0" fontId="86" fillId="2" borderId="143" xfId="0" applyFont="1" applyFill="1" applyBorder="1" applyAlignment="1">
      <alignment horizontal="left" vertical="center" wrapText="1" indent="1"/>
    </xf>
    <xf numFmtId="0" fontId="80" fillId="2" borderId="0" xfId="0" applyFont="1" applyFill="1" applyBorder="1" applyAlignment="1">
      <alignment horizontal="center" vertical="center"/>
    </xf>
    <xf numFmtId="0" fontId="83" fillId="0" borderId="153" xfId="0" applyFont="1" applyFill="1" applyBorder="1" applyAlignment="1">
      <alignment horizontal="center" vertical="center"/>
    </xf>
    <xf numFmtId="0" fontId="86" fillId="2" borderId="154" xfId="0" applyFont="1" applyFill="1" applyBorder="1" applyAlignment="1">
      <alignment horizontal="left" vertical="center" wrapText="1" indent="1"/>
    </xf>
    <xf numFmtId="0" fontId="95" fillId="2" borderId="156" xfId="0" applyFont="1" applyFill="1" applyBorder="1" applyAlignment="1">
      <alignment horizontal="left" vertical="center" wrapText="1" indent="1"/>
    </xf>
    <xf numFmtId="0" fontId="95" fillId="2" borderId="157" xfId="0" applyFont="1" applyFill="1" applyBorder="1" applyAlignment="1">
      <alignment horizontal="left" vertical="center" wrapText="1" indent="1"/>
    </xf>
    <xf numFmtId="0" fontId="95" fillId="2" borderId="151" xfId="0" applyFont="1" applyFill="1" applyBorder="1" applyAlignment="1">
      <alignment horizontal="left" vertical="center" wrapText="1" indent="1"/>
    </xf>
    <xf numFmtId="0" fontId="95" fillId="2" borderId="152" xfId="0" applyFont="1" applyFill="1" applyBorder="1" applyAlignment="1">
      <alignment horizontal="left" vertical="center" wrapText="1" indent="1"/>
    </xf>
    <xf numFmtId="0" fontId="95" fillId="2" borderId="58" xfId="0" applyFont="1" applyFill="1" applyBorder="1" applyAlignment="1">
      <alignment horizontal="left" vertical="center" wrapText="1" indent="1"/>
    </xf>
    <xf numFmtId="0" fontId="95" fillId="2" borderId="59" xfId="0" applyFont="1" applyFill="1" applyBorder="1" applyAlignment="1">
      <alignment horizontal="left" vertical="center" wrapText="1" indent="1"/>
    </xf>
    <xf numFmtId="0" fontId="71" fillId="0" borderId="0" xfId="14" applyFont="1" applyFill="1" applyAlignment="1">
      <alignment vertical="center"/>
    </xf>
    <xf numFmtId="0" fontId="40" fillId="16" borderId="160" xfId="2" applyFont="1" applyFill="1" applyBorder="1" applyAlignment="1">
      <alignment horizontal="left" vertical="center" wrapText="1" indent="1"/>
    </xf>
    <xf numFmtId="0" fontId="40" fillId="16" borderId="161" xfId="2" applyFont="1" applyFill="1" applyBorder="1" applyAlignment="1">
      <alignment horizontal="left" vertical="center" wrapText="1" indent="1"/>
    </xf>
    <xf numFmtId="0" fontId="40" fillId="16" borderId="160" xfId="2" applyFont="1" applyFill="1" applyBorder="1" applyAlignment="1">
      <alignment horizontal="center" vertical="center" wrapText="1"/>
    </xf>
    <xf numFmtId="0" fontId="40" fillId="16" borderId="161" xfId="2" applyFont="1" applyFill="1" applyBorder="1" applyAlignment="1">
      <alignment horizontal="center" vertical="center" wrapText="1"/>
    </xf>
    <xf numFmtId="9" fontId="36" fillId="16" borderId="160" xfId="3" applyNumberFormat="1" applyFont="1" applyFill="1" applyBorder="1" applyAlignment="1">
      <alignment horizontal="center" vertical="center" wrapText="1"/>
    </xf>
    <xf numFmtId="9" fontId="36" fillId="16" borderId="162" xfId="3" applyNumberFormat="1" applyFont="1" applyFill="1" applyBorder="1" applyAlignment="1">
      <alignment horizontal="center" vertical="center" wrapText="1"/>
    </xf>
    <xf numFmtId="0" fontId="70" fillId="6" borderId="0" xfId="15" applyFont="1" applyFill="1" applyBorder="1" applyAlignment="1">
      <alignment horizontal="left" vertical="center"/>
    </xf>
    <xf numFmtId="0" fontId="90" fillId="2" borderId="0" xfId="15" applyFont="1" applyFill="1"/>
    <xf numFmtId="0" fontId="71" fillId="2" borderId="0" xfId="14" applyFont="1" applyFill="1" applyAlignment="1">
      <alignment vertical="center"/>
    </xf>
    <xf numFmtId="0" fontId="71" fillId="2" borderId="0" xfId="14" applyFont="1" applyFill="1" applyAlignment="1">
      <alignment horizontal="center" vertical="center" wrapText="1"/>
    </xf>
    <xf numFmtId="0" fontId="71" fillId="2" borderId="0" xfId="5" applyFont="1" applyFill="1" applyAlignment="1">
      <alignment horizontal="center" vertical="center" wrapText="1"/>
    </xf>
    <xf numFmtId="0" fontId="32" fillId="2" borderId="0" xfId="14" applyFont="1" applyFill="1" applyAlignment="1">
      <alignment horizontal="center" vertical="center" wrapText="1"/>
    </xf>
    <xf numFmtId="0" fontId="71" fillId="0" borderId="0" xfId="14" applyFont="1"/>
    <xf numFmtId="0" fontId="71" fillId="0" borderId="0" xfId="14" applyFont="1" applyFill="1"/>
    <xf numFmtId="0" fontId="71" fillId="2" borderId="0" xfId="0" applyFont="1" applyFill="1" applyAlignment="1">
      <alignment horizontal="center" vertical="center" wrapText="1"/>
    </xf>
    <xf numFmtId="0" fontId="71" fillId="2" borderId="0" xfId="0" applyFont="1" applyFill="1" applyAlignment="1">
      <alignment vertical="center"/>
    </xf>
    <xf numFmtId="0" fontId="109" fillId="2" borderId="0" xfId="5" applyFont="1" applyFill="1" applyAlignment="1">
      <alignment horizontal="center" vertical="center" wrapText="1"/>
    </xf>
    <xf numFmtId="0" fontId="71" fillId="2" borderId="0" xfId="5" applyFont="1" applyFill="1" applyAlignment="1">
      <alignment horizontal="left" vertical="center" indent="1"/>
    </xf>
    <xf numFmtId="0" fontId="110" fillId="2" borderId="0" xfId="5" applyFont="1" applyFill="1" applyAlignment="1">
      <alignment horizontal="center" vertical="center"/>
    </xf>
    <xf numFmtId="0" fontId="71" fillId="2" borderId="0" xfId="5" applyFont="1" applyFill="1" applyAlignment="1">
      <alignment vertical="center" wrapText="1"/>
    </xf>
    <xf numFmtId="0" fontId="71" fillId="0" borderId="0" xfId="5" applyFont="1" applyFill="1"/>
    <xf numFmtId="0" fontId="71" fillId="0" borderId="0" xfId="5" applyFont="1" applyFill="1" applyAlignment="1">
      <alignment vertical="center" wrapText="1"/>
    </xf>
    <xf numFmtId="0" fontId="32" fillId="2" borderId="0" xfId="14" applyFont="1" applyFill="1" applyAlignment="1">
      <alignment vertical="center"/>
    </xf>
    <xf numFmtId="0" fontId="32" fillId="0" borderId="0" xfId="14" applyFont="1" applyFill="1" applyAlignment="1">
      <alignment vertical="center" wrapText="1"/>
    </xf>
    <xf numFmtId="0" fontId="111" fillId="2" borderId="0" xfId="14" applyFont="1" applyFill="1" applyAlignment="1">
      <alignment horizontal="center" vertical="center"/>
    </xf>
    <xf numFmtId="0" fontId="70" fillId="6" borderId="0" xfId="0" applyFont="1" applyFill="1" applyAlignment="1">
      <alignment horizontal="left" vertical="center" indent="1"/>
    </xf>
    <xf numFmtId="0" fontId="70" fillId="6" borderId="0" xfId="0" applyFont="1" applyFill="1" applyAlignment="1" applyProtection="1">
      <alignment horizontal="left" vertical="center" indent="1"/>
      <protection locked="0"/>
    </xf>
    <xf numFmtId="0" fontId="35" fillId="2" borderId="0" xfId="0" applyFont="1" applyFill="1" applyAlignment="1">
      <alignment horizontal="left" vertical="center" indent="1"/>
    </xf>
    <xf numFmtId="0" fontId="112" fillId="2" borderId="0" xfId="16" applyFont="1" applyFill="1" applyAlignment="1">
      <alignment horizontal="left" vertical="center" indent="1"/>
    </xf>
    <xf numFmtId="0" fontId="35" fillId="2" borderId="0" xfId="0" applyFont="1" applyFill="1" applyAlignment="1" applyProtection="1">
      <alignment horizontal="left" vertical="center" indent="1"/>
      <protection locked="0"/>
    </xf>
    <xf numFmtId="0" fontId="20" fillId="0" borderId="0" xfId="17" applyFont="1" applyFill="1" applyAlignment="1">
      <alignment horizontal="left" vertical="center" indent="1"/>
    </xf>
    <xf numFmtId="0" fontId="17" fillId="2" borderId="0" xfId="0" applyFont="1" applyFill="1" applyAlignment="1">
      <alignment horizontal="left" vertical="center" indent="1"/>
    </xf>
    <xf numFmtId="0" fontId="71" fillId="16" borderId="0" xfId="17" applyFont="1" applyFill="1" applyBorder="1" applyAlignment="1">
      <alignment horizontal="left" vertical="center" wrapText="1" indent="1"/>
    </xf>
    <xf numFmtId="0" fontId="103" fillId="2" borderId="0" xfId="18" applyFont="1" applyFill="1" applyAlignment="1">
      <alignment horizontal="left" vertical="center" indent="1"/>
    </xf>
    <xf numFmtId="0" fontId="113" fillId="16" borderId="0" xfId="17" applyFont="1" applyFill="1" applyBorder="1" applyAlignment="1">
      <alignment horizontal="left" vertical="center" wrapText="1" indent="1"/>
    </xf>
    <xf numFmtId="0" fontId="71" fillId="0" borderId="0" xfId="17" quotePrefix="1" applyFont="1" applyFill="1" applyAlignment="1">
      <alignment horizontal="left" vertical="center" wrapText="1" indent="1"/>
    </xf>
    <xf numFmtId="0" fontId="71" fillId="0" borderId="0" xfId="17" quotePrefix="1" applyFont="1" applyFill="1" applyAlignment="1">
      <alignment horizontal="left" vertical="center" indent="1"/>
    </xf>
    <xf numFmtId="0" fontId="32" fillId="2" borderId="0" xfId="18" applyFont="1" applyFill="1" applyAlignment="1">
      <alignment horizontal="left" vertical="center" indent="1"/>
    </xf>
    <xf numFmtId="0" fontId="114" fillId="10" borderId="21" xfId="18" applyFont="1" applyFill="1" applyBorder="1" applyAlignment="1">
      <alignment horizontal="left" vertical="center" wrapText="1" indent="1"/>
    </xf>
    <xf numFmtId="0" fontId="32" fillId="0" borderId="0" xfId="18" applyFont="1" applyFill="1" applyAlignment="1">
      <alignment horizontal="left" vertical="center" indent="1"/>
    </xf>
    <xf numFmtId="0" fontId="71" fillId="2" borderId="0" xfId="18" applyFont="1" applyFill="1" applyAlignment="1">
      <alignment horizontal="left" vertical="center" wrapText="1" indent="1"/>
    </xf>
    <xf numFmtId="0" fontId="71" fillId="2" borderId="0" xfId="18" applyFont="1" applyFill="1" applyAlignment="1">
      <alignment horizontal="left" vertical="center" indent="1"/>
    </xf>
    <xf numFmtId="0" fontId="71" fillId="0" borderId="0" xfId="18" applyFont="1" applyFill="1" applyAlignment="1">
      <alignment horizontal="left" vertical="center" wrapText="1" indent="1"/>
    </xf>
    <xf numFmtId="0" fontId="32" fillId="2" borderId="58" xfId="18" applyFont="1" applyFill="1" applyBorder="1" applyAlignment="1">
      <alignment horizontal="left" vertical="center" wrapText="1" indent="1"/>
    </xf>
    <xf numFmtId="0" fontId="107" fillId="2" borderId="59" xfId="4" applyFont="1" applyFill="1" applyBorder="1" applyAlignment="1">
      <alignment horizontal="left" vertical="center" wrapText="1" indent="1"/>
    </xf>
    <xf numFmtId="0" fontId="71" fillId="0" borderId="0" xfId="18" applyFont="1" applyFill="1" applyAlignment="1">
      <alignment horizontal="left" vertical="center" indent="1"/>
    </xf>
    <xf numFmtId="0" fontId="64" fillId="2" borderId="59" xfId="4" applyFill="1" applyBorder="1" applyAlignment="1">
      <alignment horizontal="left" vertical="center" wrapText="1" indent="1"/>
    </xf>
    <xf numFmtId="0" fontId="32" fillId="2" borderId="0" xfId="18" applyFont="1" applyFill="1" applyAlignment="1">
      <alignment horizontal="left" vertical="center" wrapText="1" indent="1"/>
    </xf>
    <xf numFmtId="0" fontId="32" fillId="2" borderId="55" xfId="18" applyFont="1" applyFill="1" applyBorder="1" applyAlignment="1">
      <alignment horizontal="left" vertical="center" wrapText="1" indent="1"/>
    </xf>
    <xf numFmtId="0" fontId="115" fillId="2" borderId="59" xfId="18" applyFont="1" applyFill="1" applyBorder="1" applyAlignment="1">
      <alignment horizontal="left" vertical="center" wrapText="1" indent="1"/>
    </xf>
    <xf numFmtId="0" fontId="32" fillId="2" borderId="0" xfId="18" applyFont="1" applyFill="1" applyBorder="1" applyAlignment="1">
      <alignment horizontal="left" vertical="center" wrapText="1" indent="1"/>
    </xf>
    <xf numFmtId="0" fontId="116" fillId="2" borderId="0" xfId="18" applyFont="1" applyFill="1" applyBorder="1" applyAlignment="1">
      <alignment horizontal="left" vertical="center" wrapText="1" indent="1"/>
    </xf>
    <xf numFmtId="0" fontId="71" fillId="2" borderId="0" xfId="18" applyFont="1" applyFill="1" applyBorder="1" applyAlignment="1">
      <alignment horizontal="left" vertical="center" wrapText="1" indent="1"/>
    </xf>
    <xf numFmtId="0" fontId="0" fillId="2" borderId="0" xfId="0" applyFill="1" applyAlignment="1">
      <alignment horizontal="left" vertical="center" indent="1"/>
    </xf>
    <xf numFmtId="0" fontId="21" fillId="2" borderId="58" xfId="0" applyFont="1" applyFill="1" applyBorder="1" applyAlignment="1">
      <alignment horizontal="left" vertical="center" wrapText="1" indent="1"/>
    </xf>
    <xf numFmtId="0" fontId="66" fillId="2" borderId="59" xfId="0" applyFont="1" applyFill="1" applyBorder="1" applyAlignment="1">
      <alignment horizontal="left" vertical="center" indent="1"/>
    </xf>
    <xf numFmtId="0" fontId="0" fillId="0" borderId="0" xfId="0" applyFill="1" applyAlignment="1">
      <alignment horizontal="left" vertical="center" indent="1"/>
    </xf>
    <xf numFmtId="0" fontId="0" fillId="2" borderId="0" xfId="0" applyFill="1" applyAlignment="1">
      <alignment horizontal="left" vertical="center" wrapText="1" indent="1"/>
    </xf>
    <xf numFmtId="0" fontId="0" fillId="0" borderId="0" xfId="0" applyFill="1" applyAlignment="1">
      <alignment horizontal="left" vertical="center" wrapText="1" indent="1"/>
    </xf>
    <xf numFmtId="0" fontId="71" fillId="2" borderId="0" xfId="18" applyFont="1" applyFill="1" applyAlignment="1">
      <alignment horizontal="left" indent="1"/>
    </xf>
    <xf numFmtId="0" fontId="71" fillId="2" borderId="60" xfId="18" applyFont="1" applyFill="1" applyBorder="1" applyAlignment="1">
      <alignment horizontal="left" vertical="center" wrapText="1" indent="1"/>
    </xf>
    <xf numFmtId="0" fontId="64" fillId="2" borderId="60" xfId="4" applyFill="1" applyBorder="1" applyAlignment="1">
      <alignment horizontal="left" vertical="center" wrapText="1" indent="1"/>
    </xf>
    <xf numFmtId="0" fontId="117" fillId="2" borderId="0" xfId="18" applyFont="1" applyFill="1" applyAlignment="1">
      <alignment horizontal="left" vertical="center" wrapText="1" indent="1"/>
    </xf>
    <xf numFmtId="0" fontId="71" fillId="2" borderId="0" xfId="18" applyFont="1" applyFill="1" applyAlignment="1">
      <alignment horizontal="left" wrapText="1" indent="1"/>
    </xf>
    <xf numFmtId="0" fontId="71" fillId="0" borderId="0" xfId="18" applyFont="1" applyFill="1" applyAlignment="1">
      <alignment horizontal="left" indent="1"/>
    </xf>
    <xf numFmtId="0" fontId="0" fillId="0" borderId="0" xfId="0" applyFill="1" applyAlignment="1">
      <alignment horizontal="left" indent="1"/>
    </xf>
    <xf numFmtId="0" fontId="68" fillId="7" borderId="0" xfId="0" applyFont="1" applyFill="1" applyAlignment="1">
      <alignment vertical="center"/>
    </xf>
    <xf numFmtId="0" fontId="68" fillId="25" borderId="0" xfId="0" applyFont="1" applyFill="1" applyAlignment="1">
      <alignment horizontal="left" vertical="center" indent="1"/>
    </xf>
    <xf numFmtId="0" fontId="68" fillId="25" borderId="0" xfId="0" applyFont="1" applyFill="1" applyAlignment="1">
      <alignment vertical="center"/>
    </xf>
    <xf numFmtId="0" fontId="68" fillId="25" borderId="0" xfId="0" applyFont="1" applyFill="1" applyAlignment="1" applyProtection="1">
      <alignment horizontal="left" vertical="center" indent="1"/>
      <protection locked="0"/>
    </xf>
    <xf numFmtId="0" fontId="68" fillId="0" borderId="0" xfId="0" applyFont="1" applyFill="1" applyAlignment="1">
      <alignment horizontal="left" vertical="center" indent="1"/>
    </xf>
    <xf numFmtId="0" fontId="68" fillId="0" borderId="0" xfId="0" applyFont="1" applyFill="1" applyAlignment="1">
      <alignment horizontal="left" vertical="center" wrapText="1" indent="1"/>
    </xf>
    <xf numFmtId="0" fontId="68" fillId="0" borderId="0" xfId="0" applyFont="1" applyFill="1" applyBorder="1" applyAlignment="1">
      <alignment horizontal="left" vertical="center" wrapText="1" indent="1"/>
    </xf>
    <xf numFmtId="0" fontId="70" fillId="0" borderId="0" xfId="0" applyFont="1" applyFill="1" applyAlignment="1">
      <alignment horizontal="left" vertical="center" indent="1"/>
    </xf>
    <xf numFmtId="0" fontId="69" fillId="0" borderId="0" xfId="0" applyFont="1" applyFill="1" applyAlignment="1">
      <alignment horizontal="left" vertical="center" wrapText="1" indent="1"/>
    </xf>
    <xf numFmtId="0" fontId="69" fillId="0" borderId="0" xfId="0" applyFont="1" applyFill="1" applyBorder="1" applyAlignment="1">
      <alignment horizontal="left" vertical="center" wrapText="1" indent="1"/>
    </xf>
    <xf numFmtId="0" fontId="35" fillId="0" borderId="0" xfId="0" applyFont="1" applyFill="1" applyAlignment="1">
      <alignment horizontal="left" vertical="center" indent="1"/>
    </xf>
    <xf numFmtId="0" fontId="20" fillId="0" borderId="0" xfId="17" applyFont="1" applyFill="1" applyBorder="1" applyAlignment="1">
      <alignment horizontal="left" vertical="center" wrapText="1" indent="1"/>
    </xf>
    <xf numFmtId="49" fontId="118" fillId="2" borderId="60" xfId="18" applyNumberFormat="1" applyFont="1" applyFill="1" applyBorder="1" applyAlignment="1">
      <alignment horizontal="left" vertical="center" wrapText="1" indent="1"/>
    </xf>
    <xf numFmtId="0" fontId="68" fillId="7" borderId="0" xfId="0" applyFont="1" applyFill="1" applyAlignment="1" applyProtection="1">
      <alignment vertical="center"/>
      <protection locked="0"/>
    </xf>
    <xf numFmtId="0" fontId="68" fillId="7" borderId="0" xfId="0" applyFont="1" applyFill="1" applyBorder="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70" fillId="6" borderId="0" xfId="0" applyFont="1" applyFill="1" applyAlignment="1" applyProtection="1">
      <alignment vertical="center"/>
      <protection locked="0"/>
    </xf>
    <xf numFmtId="0" fontId="70" fillId="6" borderId="0" xfId="0" applyFont="1" applyFill="1" applyAlignment="1">
      <alignment vertical="center"/>
    </xf>
    <xf numFmtId="0" fontId="69" fillId="6" borderId="0" xfId="0" applyFont="1" applyFill="1" applyBorder="1" applyAlignment="1">
      <alignment vertical="center" wrapText="1"/>
    </xf>
    <xf numFmtId="0" fontId="69" fillId="0" borderId="0" xfId="0" applyFont="1" applyAlignment="1">
      <alignment vertical="center" wrapText="1"/>
    </xf>
    <xf numFmtId="0" fontId="69" fillId="0" borderId="0" xfId="0" applyFont="1" applyAlignment="1">
      <alignment horizontal="center" vertical="center" wrapText="1"/>
    </xf>
    <xf numFmtId="0" fontId="35" fillId="2" borderId="0" xfId="0" applyFont="1" applyFill="1" applyAlignment="1" applyProtection="1">
      <alignment vertical="center"/>
      <protection locked="0"/>
    </xf>
    <xf numFmtId="0" fontId="20" fillId="16" borderId="0" xfId="17" applyFont="1" applyFill="1" applyBorder="1" applyAlignment="1">
      <alignment horizontal="center" vertical="center" wrapText="1"/>
    </xf>
    <xf numFmtId="0" fontId="20" fillId="0" borderId="0" xfId="17" applyFont="1" applyFill="1" applyAlignment="1">
      <alignment vertical="center"/>
    </xf>
    <xf numFmtId="0" fontId="119" fillId="2" borderId="0" xfId="16" applyFont="1" applyFill="1" applyAlignment="1">
      <alignment horizontal="left" vertical="center" indent="1"/>
    </xf>
    <xf numFmtId="0" fontId="120" fillId="2" borderId="0" xfId="0" applyFont="1" applyFill="1" applyBorder="1" applyAlignment="1">
      <alignment horizontal="center" vertical="center" wrapText="1"/>
    </xf>
    <xf numFmtId="0" fontId="122" fillId="2" borderId="0" xfId="0" applyFont="1" applyFill="1" applyAlignment="1">
      <alignment horizontal="left" vertical="center" wrapText="1" indent="1"/>
    </xf>
    <xf numFmtId="0" fontId="121" fillId="2" borderId="0" xfId="0" applyFont="1" applyFill="1" applyBorder="1" applyAlignment="1">
      <alignment horizontal="left" vertical="center" indent="1"/>
    </xf>
    <xf numFmtId="0" fontId="99" fillId="2" borderId="0" xfId="0" applyFont="1" applyFill="1" applyAlignment="1">
      <alignment vertical="center"/>
    </xf>
    <xf numFmtId="0" fontId="121" fillId="0" borderId="0" xfId="0" applyFont="1" applyAlignment="1">
      <alignment horizontal="left" vertical="center" indent="1"/>
    </xf>
    <xf numFmtId="0" fontId="99" fillId="2" borderId="0" xfId="0" applyFont="1" applyFill="1" applyBorder="1" applyAlignment="1">
      <alignment vertical="center"/>
    </xf>
    <xf numFmtId="0" fontId="99" fillId="0" borderId="0" xfId="0" applyFont="1" applyAlignment="1">
      <alignment vertical="center"/>
    </xf>
    <xf numFmtId="0" fontId="71" fillId="16" borderId="0" xfId="6" applyFont="1" applyFill="1" applyBorder="1" applyAlignment="1">
      <alignment horizontal="center" vertical="center" wrapText="1"/>
    </xf>
    <xf numFmtId="0" fontId="105" fillId="2" borderId="0" xfId="16" applyFont="1" applyFill="1" applyAlignment="1">
      <alignment vertical="center" wrapText="1"/>
    </xf>
    <xf numFmtId="0" fontId="20" fillId="0" borderId="0" xfId="16"/>
    <xf numFmtId="0" fontId="111" fillId="27" borderId="0" xfId="0" applyFont="1" applyFill="1" applyBorder="1" applyAlignment="1">
      <alignment horizontal="left" vertical="center" indent="1"/>
    </xf>
    <xf numFmtId="0" fontId="111" fillId="27" borderId="0" xfId="0" applyFont="1" applyFill="1" applyBorder="1" applyAlignment="1">
      <alignment horizontal="left" vertical="center" wrapText="1" indent="1"/>
    </xf>
    <xf numFmtId="0" fontId="126" fillId="28" borderId="0" xfId="0" applyFont="1" applyFill="1" applyBorder="1" applyAlignment="1">
      <alignment horizontal="left" vertical="center" indent="1"/>
    </xf>
    <xf numFmtId="0" fontId="127" fillId="28" borderId="0" xfId="0" applyFont="1" applyFill="1" applyBorder="1" applyAlignment="1">
      <alignment horizontal="left" vertical="center" indent="1"/>
    </xf>
    <xf numFmtId="0" fontId="71" fillId="0" borderId="6" xfId="0" applyFont="1" applyBorder="1" applyAlignment="1">
      <alignment horizontal="left" vertical="center" wrapText="1" indent="1"/>
    </xf>
    <xf numFmtId="0" fontId="71" fillId="0" borderId="6" xfId="0" applyFont="1" applyBorder="1" applyAlignment="1">
      <alignment horizontal="center" vertical="center" wrapText="1"/>
    </xf>
    <xf numFmtId="0" fontId="71" fillId="0" borderId="6" xfId="0" applyFont="1" applyBorder="1" applyAlignment="1">
      <alignment horizontal="right" vertical="center" wrapText="1" indent="1"/>
    </xf>
    <xf numFmtId="0" fontId="71" fillId="0" borderId="171" xfId="0" applyFont="1" applyBorder="1" applyAlignment="1">
      <alignment horizontal="left" vertical="center" wrapText="1" indent="1"/>
    </xf>
    <xf numFmtId="0" fontId="71" fillId="0" borderId="172" xfId="0" applyFont="1" applyBorder="1" applyAlignment="1">
      <alignment horizontal="left" vertical="center" wrapText="1" indent="1"/>
    </xf>
    <xf numFmtId="0" fontId="71" fillId="0" borderId="173" xfId="0" applyFont="1" applyBorder="1" applyAlignment="1">
      <alignment horizontal="center" vertical="center" wrapText="1"/>
    </xf>
    <xf numFmtId="0" fontId="67" fillId="2" borderId="0" xfId="0" applyFont="1" applyFill="1" applyAlignment="1">
      <alignment horizontal="left" vertical="center" wrapText="1" indent="1"/>
    </xf>
    <xf numFmtId="0" fontId="35" fillId="2" borderId="0" xfId="0" applyFont="1" applyFill="1" applyAlignment="1">
      <alignment horizontal="left" vertical="center" wrapText="1" indent="1"/>
    </xf>
    <xf numFmtId="0" fontId="11" fillId="16" borderId="0" xfId="19" applyFont="1" applyFill="1" applyBorder="1" applyAlignment="1">
      <alignment horizontal="left" vertical="center" wrapText="1" indent="1"/>
    </xf>
    <xf numFmtId="0" fontId="12" fillId="2" borderId="0" xfId="0" applyFont="1" applyFill="1" applyAlignment="1">
      <alignment horizontal="left" vertical="center" wrapText="1" indent="1"/>
    </xf>
    <xf numFmtId="0" fontId="11" fillId="0" borderId="0" xfId="19" applyFont="1" applyFill="1" applyAlignment="1">
      <alignment horizontal="left" vertical="center" indent="1"/>
    </xf>
    <xf numFmtId="0" fontId="12" fillId="0" borderId="0" xfId="0" applyFont="1" applyFill="1" applyAlignment="1">
      <alignment horizontal="left" vertical="center" wrapText="1" indent="1"/>
    </xf>
    <xf numFmtId="0" fontId="128" fillId="2" borderId="0" xfId="0" applyFont="1" applyFill="1" applyAlignment="1">
      <alignment horizontal="left" vertical="center" indent="1"/>
    </xf>
    <xf numFmtId="0" fontId="114" fillId="6" borderId="1" xfId="16" applyFont="1" applyFill="1" applyBorder="1" applyAlignment="1">
      <alignment horizontal="left" vertical="center" wrapText="1" indent="1"/>
    </xf>
    <xf numFmtId="0" fontId="129" fillId="6" borderId="1" xfId="16" applyFont="1" applyFill="1" applyBorder="1" applyAlignment="1">
      <alignment horizontal="left" vertical="center" wrapText="1" indent="1"/>
    </xf>
    <xf numFmtId="0" fontId="125" fillId="9" borderId="177" xfId="0" applyFont="1" applyFill="1" applyBorder="1" applyAlignment="1">
      <alignment horizontal="left" vertical="center" wrapText="1" indent="1"/>
    </xf>
    <xf numFmtId="0" fontId="9" fillId="9" borderId="178" xfId="0" applyFont="1" applyFill="1" applyBorder="1" applyAlignment="1">
      <alignment horizontal="left" vertical="center" wrapText="1" indent="1"/>
    </xf>
    <xf numFmtId="0" fontId="11" fillId="0" borderId="179" xfId="0" applyFont="1" applyBorder="1" applyAlignment="1">
      <alignment horizontal="left" vertical="center" wrapText="1" indent="1"/>
    </xf>
    <xf numFmtId="0" fontId="11" fillId="0" borderId="94" xfId="0" applyFont="1" applyBorder="1" applyAlignment="1">
      <alignment horizontal="left" vertical="center" wrapText="1" indent="1"/>
    </xf>
    <xf numFmtId="0" fontId="11" fillId="0" borderId="157" xfId="0" applyFont="1" applyBorder="1" applyAlignment="1">
      <alignment horizontal="left" vertical="center" wrapText="1" indent="1"/>
    </xf>
    <xf numFmtId="0" fontId="125" fillId="9" borderId="181" xfId="0" applyFont="1" applyFill="1" applyBorder="1" applyAlignment="1">
      <alignment horizontal="left" vertical="center" wrapText="1" indent="1"/>
    </xf>
    <xf numFmtId="0" fontId="9" fillId="9" borderId="182" xfId="0" applyFont="1" applyFill="1" applyBorder="1" applyAlignment="1">
      <alignment horizontal="left" vertical="center" wrapText="1" indent="1"/>
    </xf>
    <xf numFmtId="0" fontId="11" fillId="0" borderId="183" xfId="0" applyFont="1" applyBorder="1" applyAlignment="1">
      <alignment horizontal="left" vertical="center" wrapText="1" indent="1"/>
    </xf>
    <xf numFmtId="0" fontId="11" fillId="0" borderId="158" xfId="0" applyFont="1" applyBorder="1" applyAlignment="1">
      <alignment horizontal="left" vertical="center" wrapText="1" indent="1"/>
    </xf>
    <xf numFmtId="0" fontId="11" fillId="0" borderId="159" xfId="0" applyFont="1" applyBorder="1" applyAlignment="1">
      <alignment horizontal="left" vertical="center" wrapText="1" indent="1"/>
    </xf>
    <xf numFmtId="0" fontId="125" fillId="9" borderId="184" xfId="0" applyFont="1" applyFill="1" applyBorder="1" applyAlignment="1">
      <alignment horizontal="left" vertical="center" wrapText="1" indent="1"/>
    </xf>
    <xf numFmtId="0" fontId="9" fillId="9" borderId="185" xfId="0" applyFont="1" applyFill="1" applyBorder="1" applyAlignment="1">
      <alignment horizontal="left" vertical="center" wrapText="1" indent="1"/>
    </xf>
    <xf numFmtId="0" fontId="11" fillId="0" borderId="186" xfId="0" applyFont="1" applyBorder="1" applyAlignment="1">
      <alignment horizontal="left" vertical="center" wrapText="1" indent="1"/>
    </xf>
    <xf numFmtId="0" fontId="11" fillId="0" borderId="100" xfId="0" applyFont="1" applyBorder="1" applyAlignment="1">
      <alignment horizontal="left" vertical="center" wrapText="1" indent="1"/>
    </xf>
    <xf numFmtId="0" fontId="11" fillId="0" borderId="152" xfId="0" applyFont="1" applyBorder="1" applyAlignment="1">
      <alignment horizontal="left" vertical="center" wrapText="1" indent="1"/>
    </xf>
    <xf numFmtId="0" fontId="125" fillId="29" borderId="188" xfId="0" applyFont="1" applyFill="1" applyBorder="1" applyAlignment="1">
      <alignment horizontal="left" vertical="center" wrapText="1" indent="1"/>
    </xf>
    <xf numFmtId="0" fontId="9" fillId="29" borderId="189" xfId="0" applyFont="1" applyFill="1" applyBorder="1" applyAlignment="1">
      <alignment horizontal="left" vertical="center" wrapText="1" indent="1"/>
    </xf>
    <xf numFmtId="0" fontId="11" fillId="0" borderId="136" xfId="0" applyFont="1" applyBorder="1" applyAlignment="1">
      <alignment horizontal="left" vertical="center" wrapText="1" indent="1"/>
    </xf>
    <xf numFmtId="0" fontId="11" fillId="0" borderId="72" xfId="0" applyFont="1" applyBorder="1" applyAlignment="1">
      <alignment horizontal="left" vertical="center" wrapText="1" indent="1"/>
    </xf>
    <xf numFmtId="0" fontId="11" fillId="0" borderId="137" xfId="0" applyFont="1" applyBorder="1" applyAlignment="1">
      <alignment horizontal="left" vertical="center" wrapText="1" indent="1"/>
    </xf>
    <xf numFmtId="0" fontId="125" fillId="29" borderId="181" xfId="0" applyFont="1" applyFill="1" applyBorder="1" applyAlignment="1">
      <alignment horizontal="left" vertical="center" wrapText="1" indent="1"/>
    </xf>
    <xf numFmtId="0" fontId="9" fillId="29" borderId="192" xfId="0" applyFont="1" applyFill="1" applyBorder="1" applyAlignment="1">
      <alignment horizontal="left" vertical="center" wrapText="1" indent="1"/>
    </xf>
    <xf numFmtId="0" fontId="11" fillId="0" borderId="133" xfId="0" applyFont="1" applyBorder="1" applyAlignment="1">
      <alignment horizontal="left" vertical="center" wrapText="1" indent="1"/>
    </xf>
    <xf numFmtId="0" fontId="11" fillId="0" borderId="87" xfId="0" applyFont="1" applyBorder="1" applyAlignment="1">
      <alignment horizontal="left" vertical="center" wrapText="1" indent="1"/>
    </xf>
    <xf numFmtId="0" fontId="11" fillId="0" borderId="139" xfId="0" applyFont="1" applyBorder="1" applyAlignment="1">
      <alignment horizontal="left" vertical="center" wrapText="1" indent="1"/>
    </xf>
    <xf numFmtId="0" fontId="67" fillId="0" borderId="139" xfId="0" applyFont="1" applyBorder="1" applyAlignment="1">
      <alignment horizontal="left" vertical="center" wrapText="1" indent="1"/>
    </xf>
    <xf numFmtId="0" fontId="131" fillId="0" borderId="139" xfId="0" applyFont="1" applyBorder="1" applyAlignment="1">
      <alignment horizontal="left" vertical="center" wrapText="1" indent="1"/>
    </xf>
    <xf numFmtId="0" fontId="11" fillId="0" borderId="140" xfId="0" applyFont="1" applyBorder="1" applyAlignment="1">
      <alignment horizontal="left" vertical="center" wrapText="1" indent="1"/>
    </xf>
    <xf numFmtId="0" fontId="11" fillId="0" borderId="77" xfId="0" applyFont="1" applyBorder="1" applyAlignment="1">
      <alignment horizontal="left" vertical="center" wrapText="1" indent="1"/>
    </xf>
    <xf numFmtId="0" fontId="11" fillId="0" borderId="143" xfId="0" applyFont="1" applyBorder="1" applyAlignment="1">
      <alignment horizontal="left" vertical="center" wrapText="1" indent="1"/>
    </xf>
    <xf numFmtId="0" fontId="11" fillId="2" borderId="195" xfId="0" applyFont="1" applyFill="1" applyBorder="1" applyAlignment="1">
      <alignment horizontal="left" vertical="center" wrapText="1" indent="1"/>
    </xf>
    <xf numFmtId="0" fontId="11" fillId="2" borderId="196" xfId="0" applyFont="1" applyFill="1" applyBorder="1" applyAlignment="1">
      <alignment horizontal="left" vertical="center" wrapText="1" indent="1"/>
    </xf>
    <xf numFmtId="0" fontId="108" fillId="9" borderId="194" xfId="0" applyFont="1" applyFill="1" applyBorder="1" applyAlignment="1">
      <alignment horizontal="left" vertical="center" wrapText="1" indent="1"/>
    </xf>
    <xf numFmtId="0" fontId="11" fillId="2" borderId="197" xfId="0" applyFont="1" applyFill="1" applyBorder="1" applyAlignment="1">
      <alignment horizontal="left" vertical="center" wrapText="1" indent="1"/>
    </xf>
    <xf numFmtId="0" fontId="11" fillId="2" borderId="198" xfId="0" applyFont="1" applyFill="1" applyBorder="1" applyAlignment="1">
      <alignment horizontal="left" vertical="center" wrapText="1" indent="1"/>
    </xf>
    <xf numFmtId="0" fontId="11" fillId="2" borderId="199" xfId="0" applyFont="1" applyFill="1" applyBorder="1" applyAlignment="1">
      <alignment horizontal="left" vertical="center" wrapText="1" indent="1"/>
    </xf>
    <xf numFmtId="0" fontId="133" fillId="2" borderId="200" xfId="0" applyFont="1" applyFill="1" applyBorder="1" applyAlignment="1">
      <alignment horizontal="left" vertical="center" wrapText="1" indent="1"/>
    </xf>
    <xf numFmtId="0" fontId="11" fillId="2" borderId="200" xfId="0" applyFont="1" applyFill="1" applyBorder="1" applyAlignment="1">
      <alignment horizontal="left" vertical="center" wrapText="1" indent="1"/>
    </xf>
    <xf numFmtId="0" fontId="11" fillId="2" borderId="201" xfId="0" applyFont="1" applyFill="1" applyBorder="1" applyAlignment="1">
      <alignment horizontal="left" vertical="center" wrapText="1" indent="1"/>
    </xf>
    <xf numFmtId="0" fontId="133" fillId="2" borderId="82" xfId="0" applyFont="1" applyFill="1" applyBorder="1" applyAlignment="1">
      <alignment horizontal="left" vertical="center" wrapText="1" indent="1"/>
    </xf>
    <xf numFmtId="0" fontId="11" fillId="2" borderId="82" xfId="0" applyFont="1" applyFill="1" applyBorder="1" applyAlignment="1">
      <alignment horizontal="left" vertical="center" wrapText="1" indent="1"/>
    </xf>
    <xf numFmtId="0" fontId="11" fillId="2" borderId="164"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1" fillId="2" borderId="203" xfId="0" applyFont="1" applyFill="1" applyBorder="1" applyAlignment="1">
      <alignment horizontal="left" vertical="center" wrapText="1" indent="1"/>
    </xf>
    <xf numFmtId="0" fontId="11" fillId="2" borderId="206" xfId="0" applyFont="1" applyFill="1" applyBorder="1" applyAlignment="1">
      <alignment horizontal="left" vertical="center" wrapText="1" indent="1"/>
    </xf>
    <xf numFmtId="0" fontId="11" fillId="0" borderId="193" xfId="0" applyFont="1" applyBorder="1" applyAlignment="1">
      <alignment horizontal="left" vertical="center" wrapText="1" indent="1"/>
    </xf>
    <xf numFmtId="0" fontId="125" fillId="29" borderId="210" xfId="0" applyFont="1" applyFill="1" applyBorder="1" applyAlignment="1">
      <alignment horizontal="left" vertical="center" wrapText="1" indent="1"/>
    </xf>
    <xf numFmtId="0" fontId="9" fillId="29" borderId="169" xfId="0" applyFont="1" applyFill="1" applyBorder="1" applyAlignment="1">
      <alignment horizontal="left" vertical="center" wrapText="1" indent="1"/>
    </xf>
    <xf numFmtId="0" fontId="108" fillId="25" borderId="0" xfId="0" applyFont="1" applyFill="1" applyBorder="1" applyAlignment="1">
      <alignment horizontal="left" vertical="top" wrapText="1" indent="1"/>
    </xf>
    <xf numFmtId="0" fontId="11" fillId="2" borderId="211" xfId="0" applyFont="1" applyFill="1" applyBorder="1" applyAlignment="1">
      <alignment horizontal="left" vertical="center" wrapText="1" indent="1"/>
    </xf>
    <xf numFmtId="0" fontId="125" fillId="4" borderId="181" xfId="0" applyFont="1" applyFill="1" applyBorder="1" applyAlignment="1">
      <alignment horizontal="left" vertical="center" wrapText="1" indent="1"/>
    </xf>
    <xf numFmtId="0" fontId="125" fillId="3" borderId="181" xfId="0" applyFont="1" applyFill="1" applyBorder="1" applyAlignment="1">
      <alignment horizontal="left" vertical="center" wrapText="1" indent="1"/>
    </xf>
    <xf numFmtId="0" fontId="130" fillId="9" borderId="181" xfId="0" applyFont="1" applyFill="1" applyBorder="1" applyAlignment="1">
      <alignment horizontal="left" vertical="center" wrapText="1" indent="1"/>
    </xf>
    <xf numFmtId="0" fontId="9" fillId="4" borderId="212" xfId="0" applyFont="1" applyFill="1" applyBorder="1" applyAlignment="1">
      <alignment horizontal="left" vertical="center" wrapText="1" indent="1"/>
    </xf>
    <xf numFmtId="0" fontId="9" fillId="3" borderId="212" xfId="0" applyFont="1" applyFill="1" applyBorder="1" applyAlignment="1">
      <alignment horizontal="left" vertical="center" wrapText="1" indent="1"/>
    </xf>
    <xf numFmtId="0" fontId="9" fillId="9" borderId="212" xfId="0" applyFont="1" applyFill="1" applyBorder="1" applyAlignment="1">
      <alignment horizontal="left" vertical="center" wrapText="1" indent="1"/>
    </xf>
    <xf numFmtId="0" fontId="32" fillId="2" borderId="0" xfId="14" quotePrefix="1" applyFont="1" applyFill="1" applyAlignment="1">
      <alignment horizontal="left" vertical="center" wrapText="1" indent="1"/>
    </xf>
    <xf numFmtId="0" fontId="11" fillId="2" borderId="0" xfId="0" applyFont="1" applyFill="1" applyAlignment="1">
      <alignment horizontal="right" vertical="center" wrapText="1" indent="1"/>
    </xf>
    <xf numFmtId="0" fontId="12" fillId="2" borderId="0" xfId="0" applyFont="1" applyFill="1" applyAlignment="1">
      <alignment horizontal="right" vertical="center" wrapText="1" indent="1"/>
    </xf>
    <xf numFmtId="0" fontId="11" fillId="2" borderId="174" xfId="0" applyFont="1" applyFill="1" applyBorder="1" applyAlignment="1">
      <alignment horizontal="right" vertical="center" wrapText="1" indent="1"/>
    </xf>
    <xf numFmtId="0" fontId="11" fillId="2" borderId="180" xfId="0" applyFont="1" applyFill="1" applyBorder="1" applyAlignment="1">
      <alignment horizontal="right" vertical="center" wrapText="1" indent="1"/>
    </xf>
    <xf numFmtId="0" fontId="11" fillId="0" borderId="0" xfId="0" applyFont="1" applyFill="1" applyAlignment="1">
      <alignment horizontal="right" vertical="center" wrapText="1" indent="1"/>
    </xf>
    <xf numFmtId="0" fontId="132" fillId="2" borderId="180" xfId="0" applyFont="1" applyFill="1" applyBorder="1" applyAlignment="1">
      <alignment horizontal="right" vertical="center" wrapText="1" indent="1"/>
    </xf>
    <xf numFmtId="0" fontId="68" fillId="25" borderId="0" xfId="0" applyFont="1" applyFill="1" applyAlignment="1">
      <alignment horizontal="left" vertical="center"/>
    </xf>
    <xf numFmtId="0" fontId="35" fillId="2" borderId="0" xfId="0" applyFont="1" applyFill="1" applyAlignment="1">
      <alignment horizontal="left" vertical="center"/>
    </xf>
    <xf numFmtId="0" fontId="17" fillId="2" borderId="0" xfId="0" applyFont="1" applyFill="1" applyAlignment="1">
      <alignment horizontal="left" vertical="center"/>
    </xf>
    <xf numFmtId="0" fontId="13" fillId="2" borderId="0" xfId="0" quotePrefix="1" applyFont="1" applyFill="1" applyAlignment="1">
      <alignment horizontal="left" wrapText="1"/>
    </xf>
    <xf numFmtId="0" fontId="108" fillId="25" borderId="0" xfId="0" applyFont="1" applyFill="1" applyBorder="1" applyAlignment="1">
      <alignment horizontal="left" vertical="center" indent="1"/>
    </xf>
    <xf numFmtId="0" fontId="135" fillId="2" borderId="0" xfId="0" applyFont="1" applyFill="1" applyBorder="1" applyAlignment="1">
      <alignment horizontal="left" vertical="center" wrapText="1" indent="1"/>
    </xf>
    <xf numFmtId="0" fontId="86" fillId="2" borderId="0" xfId="0" applyFont="1" applyFill="1" applyBorder="1" applyAlignment="1">
      <alignment vertical="center"/>
    </xf>
    <xf numFmtId="0" fontId="86" fillId="2" borderId="0" xfId="0" applyFont="1" applyFill="1" applyAlignment="1">
      <alignment vertical="center"/>
    </xf>
    <xf numFmtId="0" fontId="86" fillId="0" borderId="0" xfId="0" applyFont="1" applyAlignment="1">
      <alignment vertical="center"/>
    </xf>
    <xf numFmtId="0" fontId="134" fillId="9" borderId="213" xfId="0" applyFont="1" applyFill="1" applyBorder="1" applyAlignment="1">
      <alignment horizontal="center" vertical="center" wrapText="1"/>
    </xf>
    <xf numFmtId="0" fontId="134" fillId="29" borderId="214" xfId="0" applyFont="1" applyFill="1" applyBorder="1" applyAlignment="1">
      <alignment horizontal="center" vertical="center" wrapText="1"/>
    </xf>
    <xf numFmtId="0" fontId="134" fillId="5" borderId="214" xfId="0" applyFont="1" applyFill="1" applyBorder="1" applyAlignment="1">
      <alignment horizontal="center" vertical="center" wrapText="1"/>
    </xf>
    <xf numFmtId="0" fontId="134" fillId="8" borderId="213" xfId="0" applyFont="1" applyFill="1" applyBorder="1" applyAlignment="1">
      <alignment horizontal="center" vertical="center" wrapText="1"/>
    </xf>
    <xf numFmtId="0" fontId="136" fillId="2" borderId="0" xfId="0" applyFont="1" applyFill="1" applyBorder="1" applyAlignment="1">
      <alignment horizontal="center" vertical="center" wrapText="1"/>
    </xf>
    <xf numFmtId="0" fontId="108" fillId="9" borderId="187" xfId="0" applyFont="1" applyFill="1" applyBorder="1" applyAlignment="1">
      <alignment horizontal="left" vertical="center" indent="1"/>
    </xf>
    <xf numFmtId="0" fontId="108" fillId="9" borderId="167" xfId="0" applyFont="1" applyFill="1" applyBorder="1" applyAlignment="1">
      <alignment horizontal="left" vertical="center" wrapText="1" indent="1"/>
    </xf>
    <xf numFmtId="0" fontId="125" fillId="9" borderId="215" xfId="0" applyFont="1" applyFill="1" applyBorder="1" applyAlignment="1">
      <alignment horizontal="left" vertical="center" wrapText="1" indent="1"/>
    </xf>
    <xf numFmtId="0" fontId="125" fillId="9" borderId="215" xfId="0" applyFont="1" applyFill="1" applyBorder="1" applyAlignment="1">
      <alignment horizontal="center" vertical="center" wrapText="1"/>
    </xf>
    <xf numFmtId="0" fontId="125" fillId="29" borderId="215" xfId="0" applyFont="1" applyFill="1" applyBorder="1" applyAlignment="1">
      <alignment horizontal="center" vertical="center" wrapText="1"/>
    </xf>
    <xf numFmtId="0" fontId="125" fillId="5" borderId="215" xfId="0" applyFont="1" applyFill="1" applyBorder="1" applyAlignment="1">
      <alignment horizontal="left" vertical="center" wrapText="1" indent="1"/>
    </xf>
    <xf numFmtId="0" fontId="125" fillId="29" borderId="215" xfId="0" applyFont="1" applyFill="1" applyBorder="1" applyAlignment="1">
      <alignment horizontal="left" vertical="center" wrapText="1" indent="1"/>
    </xf>
    <xf numFmtId="0" fontId="87" fillId="8" borderId="215" xfId="0" applyFont="1" applyFill="1" applyBorder="1" applyAlignment="1">
      <alignment horizontal="center" vertical="center" wrapText="1"/>
    </xf>
    <xf numFmtId="0" fontId="123" fillId="2" borderId="215" xfId="0" applyFont="1" applyFill="1" applyBorder="1" applyAlignment="1">
      <alignment horizontal="left" vertical="center" wrapText="1" indent="1"/>
    </xf>
    <xf numFmtId="0" fontId="130" fillId="9" borderId="192" xfId="0" applyFont="1" applyFill="1" applyBorder="1" applyAlignment="1">
      <alignment horizontal="left" vertical="center" wrapText="1" indent="1"/>
    </xf>
    <xf numFmtId="0" fontId="11" fillId="2" borderId="221" xfId="0" applyFont="1" applyFill="1" applyBorder="1" applyAlignment="1">
      <alignment horizontal="left" vertical="center" wrapText="1" indent="1"/>
    </xf>
    <xf numFmtId="0" fontId="11" fillId="2" borderId="222" xfId="0" applyFont="1" applyFill="1" applyBorder="1" applyAlignment="1">
      <alignment horizontal="left" vertical="center" wrapText="1" indent="1"/>
    </xf>
    <xf numFmtId="0" fontId="11" fillId="2" borderId="223" xfId="0" applyFont="1" applyFill="1" applyBorder="1" applyAlignment="1">
      <alignment horizontal="left" vertical="center" wrapText="1" indent="1"/>
    </xf>
    <xf numFmtId="0" fontId="11" fillId="2" borderId="224" xfId="0" applyFont="1" applyFill="1" applyBorder="1" applyAlignment="1">
      <alignment horizontal="left" vertical="center" wrapText="1" indent="1"/>
    </xf>
    <xf numFmtId="0" fontId="11" fillId="2" borderId="225" xfId="0" applyFont="1" applyFill="1" applyBorder="1" applyAlignment="1">
      <alignment horizontal="left" vertical="center" wrapText="1" indent="1"/>
    </xf>
    <xf numFmtId="0" fontId="11" fillId="2" borderId="227" xfId="0" applyFont="1" applyFill="1" applyBorder="1" applyAlignment="1">
      <alignment horizontal="left" vertical="center" wrapText="1" indent="1"/>
    </xf>
    <xf numFmtId="49" fontId="71" fillId="2" borderId="59" xfId="18" applyNumberFormat="1" applyFont="1" applyFill="1" applyBorder="1" applyAlignment="1">
      <alignment horizontal="left" vertical="center" wrapText="1" indent="1"/>
    </xf>
    <xf numFmtId="0" fontId="0" fillId="0" borderId="0" xfId="0" applyFill="1" applyBorder="1"/>
    <xf numFmtId="0" fontId="20" fillId="0" borderId="0" xfId="2" applyFont="1" applyFill="1" applyBorder="1" applyAlignment="1">
      <alignment vertical="center"/>
    </xf>
    <xf numFmtId="0" fontId="7" fillId="0" borderId="0" xfId="2" applyFill="1" applyBorder="1"/>
    <xf numFmtId="0" fontId="7" fillId="0" borderId="0" xfId="2" applyFill="1" applyBorder="1" applyAlignment="1">
      <alignment vertical="center"/>
    </xf>
    <xf numFmtId="0" fontId="28" fillId="0" borderId="0" xfId="2" applyFont="1" applyFill="1" applyBorder="1" applyAlignment="1">
      <alignment vertical="center"/>
    </xf>
    <xf numFmtId="0" fontId="21" fillId="0" borderId="0" xfId="2" applyFont="1" applyFill="1" applyBorder="1" applyAlignment="1">
      <alignment vertical="center"/>
    </xf>
    <xf numFmtId="0" fontId="7" fillId="0" borderId="0" xfId="2" applyFont="1" applyFill="1" applyBorder="1" applyAlignment="1">
      <alignment vertical="center"/>
    </xf>
    <xf numFmtId="0" fontId="21" fillId="0" borderId="0" xfId="2" applyFont="1" applyFill="1" applyBorder="1"/>
    <xf numFmtId="0" fontId="71" fillId="2" borderId="88" xfId="0" applyFont="1" applyFill="1" applyBorder="1" applyAlignment="1">
      <alignment horizontal="left" vertical="center" wrapText="1" indent="1"/>
    </xf>
    <xf numFmtId="0" fontId="86" fillId="2" borderId="119" xfId="0" applyFont="1" applyFill="1" applyBorder="1" applyAlignment="1">
      <alignment horizontal="left" vertical="center" wrapText="1" indent="1"/>
    </xf>
    <xf numFmtId="0" fontId="74" fillId="2" borderId="0" xfId="0" applyFont="1" applyFill="1" applyBorder="1" applyAlignment="1">
      <alignment horizontal="left" vertical="center" wrapText="1"/>
    </xf>
    <xf numFmtId="0" fontId="137" fillId="7" borderId="0" xfId="0" applyFont="1" applyFill="1" applyAlignment="1">
      <alignment vertical="center" wrapText="1"/>
    </xf>
    <xf numFmtId="0" fontId="22" fillId="6" borderId="0" xfId="0" applyFont="1" applyFill="1" applyAlignment="1">
      <alignment vertical="center" wrapText="1"/>
    </xf>
    <xf numFmtId="0" fontId="20" fillId="16" borderId="0" xfId="19" applyFont="1" applyFill="1" applyBorder="1" applyAlignment="1">
      <alignment horizontal="center" vertical="center" wrapText="1"/>
    </xf>
    <xf numFmtId="0" fontId="26" fillId="2" borderId="0" xfId="0" applyFont="1" applyFill="1" applyAlignment="1">
      <alignment vertical="center" wrapText="1"/>
    </xf>
    <xf numFmtId="0" fontId="20" fillId="0" borderId="0" xfId="19" applyFont="1" applyFill="1" applyBorder="1" applyAlignment="1">
      <alignment horizontal="center" vertical="center" wrapText="1"/>
    </xf>
    <xf numFmtId="0" fontId="20" fillId="0" borderId="0" xfId="19" applyFont="1" applyFill="1" applyAlignment="1">
      <alignment vertical="center"/>
    </xf>
    <xf numFmtId="0" fontId="0" fillId="2" borderId="0" xfId="0" applyFill="1" applyAlignment="1">
      <alignment vertical="center" wrapText="1"/>
    </xf>
    <xf numFmtId="0" fontId="138" fillId="10" borderId="4" xfId="0" applyFont="1" applyFill="1" applyBorder="1" applyAlignment="1">
      <alignment horizontal="center" vertical="center" wrapText="1"/>
    </xf>
    <xf numFmtId="0" fontId="71" fillId="2" borderId="72" xfId="0" applyFont="1" applyFill="1" applyBorder="1" applyAlignment="1">
      <alignment horizontal="center" vertical="center" wrapText="1"/>
    </xf>
    <xf numFmtId="0" fontId="139" fillId="2" borderId="72" xfId="0" applyFont="1" applyFill="1" applyBorder="1" applyAlignment="1">
      <alignment horizontal="center" vertical="center" wrapText="1"/>
    </xf>
    <xf numFmtId="0" fontId="139" fillId="2" borderId="137" xfId="0" applyFont="1" applyFill="1" applyBorder="1" applyAlignment="1">
      <alignment horizontal="center" vertical="center" wrapText="1"/>
    </xf>
    <xf numFmtId="0" fontId="71" fillId="2" borderId="77" xfId="0" applyFont="1" applyFill="1" applyBorder="1" applyAlignment="1">
      <alignment horizontal="center" vertical="center" wrapText="1"/>
    </xf>
    <xf numFmtId="0" fontId="139" fillId="2" borderId="77" xfId="0" applyFont="1" applyFill="1" applyBorder="1" applyAlignment="1">
      <alignment horizontal="center" vertical="center" wrapText="1"/>
    </xf>
    <xf numFmtId="0" fontId="139" fillId="2" borderId="143" xfId="0" applyFont="1" applyFill="1" applyBorder="1" applyAlignment="1">
      <alignment horizontal="center" vertical="center" wrapText="1"/>
    </xf>
    <xf numFmtId="0" fontId="140" fillId="0" borderId="4" xfId="0" applyFont="1" applyBorder="1" applyAlignment="1">
      <alignment horizontal="left" vertical="center" wrapText="1" indent="1"/>
    </xf>
    <xf numFmtId="0" fontId="71" fillId="2" borderId="4" xfId="0" applyFont="1" applyFill="1" applyBorder="1" applyAlignment="1">
      <alignment horizontal="center" vertical="center" wrapText="1"/>
    </xf>
    <xf numFmtId="0" fontId="139" fillId="2" borderId="4" xfId="0" applyFont="1" applyFill="1" applyBorder="1" applyAlignment="1">
      <alignment horizontal="center" vertical="center" wrapText="1"/>
    </xf>
    <xf numFmtId="0" fontId="139" fillId="2" borderId="112" xfId="0" applyFont="1" applyFill="1" applyBorder="1" applyAlignment="1">
      <alignment horizontal="center" vertical="center" wrapText="1"/>
    </xf>
    <xf numFmtId="0" fontId="140" fillId="0" borderId="72" xfId="0" applyFont="1" applyBorder="1" applyAlignment="1">
      <alignment horizontal="left" vertical="center" wrapText="1" indent="1"/>
    </xf>
    <xf numFmtId="0" fontId="140" fillId="0" borderId="87" xfId="0" applyFont="1" applyBorder="1" applyAlignment="1">
      <alignment horizontal="left" vertical="center" wrapText="1" indent="1"/>
    </xf>
    <xf numFmtId="0" fontId="71" fillId="2" borderId="87" xfId="0" applyFont="1" applyFill="1" applyBorder="1" applyAlignment="1">
      <alignment horizontal="center" vertical="center" wrapText="1"/>
    </xf>
    <xf numFmtId="0" fontId="139" fillId="2" borderId="87" xfId="0" applyFont="1" applyFill="1" applyBorder="1" applyAlignment="1">
      <alignment horizontal="center" vertical="center" wrapText="1"/>
    </xf>
    <xf numFmtId="0" fontId="139" fillId="2" borderId="139" xfId="0" applyFont="1" applyFill="1" applyBorder="1" applyAlignment="1">
      <alignment horizontal="center" vertical="center" wrapText="1"/>
    </xf>
    <xf numFmtId="0" fontId="140" fillId="0" borderId="77" xfId="0" applyFont="1" applyBorder="1" applyAlignment="1">
      <alignment horizontal="left" vertical="center" wrapText="1" indent="1"/>
    </xf>
    <xf numFmtId="0" fontId="140" fillId="0" borderId="94" xfId="0" applyFont="1" applyBorder="1" applyAlignment="1">
      <alignment horizontal="left" vertical="center" wrapText="1" indent="1"/>
    </xf>
    <xf numFmtId="0" fontId="71" fillId="2" borderId="94" xfId="0" applyFont="1" applyFill="1" applyBorder="1" applyAlignment="1">
      <alignment horizontal="center" vertical="center" wrapText="1"/>
    </xf>
    <xf numFmtId="0" fontId="139" fillId="2" borderId="94" xfId="0" applyFont="1" applyFill="1" applyBorder="1" applyAlignment="1">
      <alignment horizontal="center" vertical="center" wrapText="1"/>
    </xf>
    <xf numFmtId="0" fontId="139" fillId="2" borderId="157" xfId="0" applyFont="1" applyFill="1" applyBorder="1" applyAlignment="1">
      <alignment horizontal="center" vertical="center" wrapText="1"/>
    </xf>
    <xf numFmtId="0" fontId="140" fillId="0" borderId="100" xfId="0" applyFont="1" applyBorder="1" applyAlignment="1">
      <alignment horizontal="left" vertical="center" wrapText="1" indent="1"/>
    </xf>
    <xf numFmtId="0" fontId="71" fillId="2" borderId="100" xfId="0" applyFont="1" applyFill="1" applyBorder="1" applyAlignment="1">
      <alignment horizontal="center" vertical="center" wrapText="1"/>
    </xf>
    <xf numFmtId="0" fontId="139" fillId="2" borderId="100" xfId="0" applyFont="1" applyFill="1" applyBorder="1" applyAlignment="1">
      <alignment horizontal="center" vertical="center" wrapText="1"/>
    </xf>
    <xf numFmtId="0" fontId="139" fillId="2" borderId="152" xfId="0" applyFont="1" applyFill="1" applyBorder="1" applyAlignment="1">
      <alignment horizontal="center" vertical="center" wrapText="1"/>
    </xf>
    <xf numFmtId="0" fontId="71" fillId="2" borderId="107"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0" fillId="2" borderId="0" xfId="0" applyFont="1" applyFill="1" applyAlignment="1">
      <alignment vertical="center" wrapText="1"/>
    </xf>
    <xf numFmtId="0" fontId="68" fillId="31" borderId="0" xfId="19" applyFont="1" applyFill="1" applyAlignment="1">
      <alignment horizontal="center" vertical="center"/>
    </xf>
    <xf numFmtId="0" fontId="68" fillId="31" borderId="0" xfId="19" applyFont="1" applyFill="1" applyAlignment="1">
      <alignment horizontal="left" vertical="center"/>
    </xf>
    <xf numFmtId="0" fontId="68" fillId="31" borderId="0" xfId="19" applyFont="1" applyFill="1" applyAlignment="1">
      <alignment horizontal="center" vertical="center" wrapText="1"/>
    </xf>
    <xf numFmtId="0" fontId="68" fillId="0" borderId="0" xfId="19" applyFont="1" applyFill="1" applyAlignment="1">
      <alignment vertical="center" wrapText="1"/>
    </xf>
    <xf numFmtId="0" fontId="68" fillId="0" borderId="0" xfId="19" applyFont="1" applyFill="1" applyAlignment="1">
      <alignment horizontal="left" vertical="center" wrapText="1"/>
    </xf>
    <xf numFmtId="0" fontId="68" fillId="0" borderId="0" xfId="19" applyFont="1" applyFill="1" applyAlignment="1">
      <alignment horizontal="center" vertical="center" wrapText="1"/>
    </xf>
    <xf numFmtId="0" fontId="68" fillId="0" borderId="0" xfId="19" applyFont="1" applyFill="1" applyBorder="1" applyAlignment="1">
      <alignment vertical="center" wrapText="1"/>
    </xf>
    <xf numFmtId="0" fontId="69" fillId="6" borderId="0" xfId="8" applyFont="1" applyFill="1" applyAlignment="1">
      <alignment vertical="center" wrapText="1"/>
    </xf>
    <xf numFmtId="0" fontId="70" fillId="6" borderId="0" xfId="8" applyFont="1" applyFill="1" applyAlignment="1">
      <alignment horizontal="left" vertical="center"/>
    </xf>
    <xf numFmtId="0" fontId="69" fillId="0" borderId="0" xfId="8" applyFont="1" applyFill="1" applyAlignment="1">
      <alignment vertical="center" wrapText="1"/>
    </xf>
    <xf numFmtId="0" fontId="105" fillId="2" borderId="0" xfId="0" applyFont="1" applyFill="1" applyAlignment="1">
      <alignment vertical="center" wrapText="1"/>
    </xf>
    <xf numFmtId="0" fontId="141" fillId="2" borderId="0" xfId="0" applyFont="1" applyFill="1" applyAlignment="1">
      <alignment vertical="center"/>
    </xf>
    <xf numFmtId="0" fontId="71" fillId="16" borderId="0" xfId="19" applyFont="1" applyFill="1" applyBorder="1" applyAlignment="1">
      <alignment horizontal="center" vertical="center" wrapText="1"/>
    </xf>
    <xf numFmtId="0" fontId="73" fillId="2" borderId="0" xfId="8" applyFont="1" applyFill="1" applyAlignment="1">
      <alignment vertical="center" wrapText="1"/>
    </xf>
    <xf numFmtId="0" fontId="71" fillId="0" borderId="0" xfId="19" applyFont="1" applyFill="1" applyBorder="1" applyAlignment="1">
      <alignment horizontal="center" vertical="center" wrapText="1"/>
    </xf>
    <xf numFmtId="0" fontId="71" fillId="0" borderId="0" xfId="19" applyFont="1" applyFill="1" applyAlignment="1">
      <alignment vertical="center"/>
    </xf>
    <xf numFmtId="0" fontId="73" fillId="0" borderId="0" xfId="8" applyFont="1" applyFill="1" applyAlignment="1">
      <alignment vertical="center" wrapText="1"/>
    </xf>
    <xf numFmtId="0" fontId="143" fillId="2" borderId="0" xfId="8" applyFont="1" applyFill="1" applyAlignment="1">
      <alignment vertical="center"/>
    </xf>
    <xf numFmtId="0" fontId="71" fillId="2" borderId="0" xfId="9" applyFont="1" applyFill="1" applyAlignment="1">
      <alignment vertical="center" wrapText="1"/>
    </xf>
    <xf numFmtId="0" fontId="71" fillId="2" borderId="0" xfId="9" applyFont="1" applyFill="1" applyAlignment="1">
      <alignment vertical="center"/>
    </xf>
    <xf numFmtId="0" fontId="71" fillId="2" borderId="0" xfId="9" applyFont="1" applyFill="1" applyAlignment="1">
      <alignment horizontal="center" vertical="center"/>
    </xf>
    <xf numFmtId="0" fontId="71" fillId="0" borderId="0" xfId="9" applyFont="1" applyAlignment="1">
      <alignment vertical="center"/>
    </xf>
    <xf numFmtId="0" fontId="106" fillId="6" borderId="155" xfId="9" applyFont="1" applyFill="1" applyBorder="1" applyAlignment="1">
      <alignment vertical="center"/>
    </xf>
    <xf numFmtId="0" fontId="106" fillId="6" borderId="228" xfId="9" applyFont="1" applyFill="1" applyBorder="1" applyAlignment="1">
      <alignment vertical="center"/>
    </xf>
    <xf numFmtId="0" fontId="106" fillId="6" borderId="144" xfId="9" applyFont="1" applyFill="1" applyBorder="1" applyAlignment="1">
      <alignment vertical="center"/>
    </xf>
    <xf numFmtId="0" fontId="145" fillId="2" borderId="0" xfId="9" applyFont="1" applyFill="1" applyBorder="1" applyAlignment="1">
      <alignment horizontal="left" vertical="center" wrapText="1"/>
    </xf>
    <xf numFmtId="0" fontId="75" fillId="31" borderId="232" xfId="9" applyFont="1" applyFill="1" applyBorder="1" applyAlignment="1">
      <alignment horizontal="center" vertical="center" wrapText="1"/>
    </xf>
    <xf numFmtId="0" fontId="75" fillId="31" borderId="4" xfId="9" applyFont="1" applyFill="1" applyBorder="1" applyAlignment="1">
      <alignment horizontal="left" vertical="center" wrapText="1" indent="1"/>
    </xf>
    <xf numFmtId="0" fontId="75" fillId="31" borderId="4" xfId="9" applyFont="1" applyFill="1" applyBorder="1" applyAlignment="1">
      <alignment horizontal="center" vertical="center" wrapText="1"/>
    </xf>
    <xf numFmtId="0" fontId="75" fillId="31" borderId="112" xfId="9" applyFont="1" applyFill="1" applyBorder="1" applyAlignment="1">
      <alignment horizontal="center" vertical="center" wrapText="1"/>
    </xf>
    <xf numFmtId="0" fontId="75" fillId="10" borderId="232" xfId="9" applyFont="1" applyFill="1" applyBorder="1" applyAlignment="1">
      <alignment horizontal="center" vertical="center" wrapText="1"/>
    </xf>
    <xf numFmtId="0" fontId="75" fillId="10" borderId="4" xfId="9" applyFont="1" applyFill="1" applyBorder="1" applyAlignment="1">
      <alignment horizontal="left" vertical="center" wrapText="1" indent="1"/>
    </xf>
    <xf numFmtId="0" fontId="75" fillId="10" borderId="4" xfId="9" applyFont="1" applyFill="1" applyBorder="1" applyAlignment="1">
      <alignment horizontal="center" vertical="center" wrapText="1"/>
    </xf>
    <xf numFmtId="0" fontId="75" fillId="10" borderId="112" xfId="9" applyFont="1" applyFill="1" applyBorder="1" applyAlignment="1">
      <alignment horizontal="center" vertical="center" wrapText="1"/>
    </xf>
    <xf numFmtId="0" fontId="75" fillId="7" borderId="232" xfId="9" applyFont="1" applyFill="1" applyBorder="1" applyAlignment="1">
      <alignment horizontal="center" vertical="center" wrapText="1"/>
    </xf>
    <xf numFmtId="0" fontId="75" fillId="7" borderId="4" xfId="9" applyFont="1" applyFill="1" applyBorder="1" applyAlignment="1">
      <alignment horizontal="left" vertical="center" wrapText="1" indent="1"/>
    </xf>
    <xf numFmtId="0" fontId="75" fillId="7" borderId="4" xfId="9" applyFont="1" applyFill="1" applyBorder="1" applyAlignment="1">
      <alignment horizontal="center" vertical="center" wrapText="1"/>
    </xf>
    <xf numFmtId="0" fontId="75" fillId="7" borderId="112" xfId="9" applyFont="1" applyFill="1" applyBorder="1" applyAlignment="1">
      <alignment horizontal="center" vertical="center" wrapText="1"/>
    </xf>
    <xf numFmtId="0" fontId="75" fillId="2" borderId="0" xfId="9" applyFont="1" applyFill="1" applyBorder="1" applyAlignment="1">
      <alignment horizontal="center" vertical="center" wrapText="1"/>
    </xf>
    <xf numFmtId="0" fontId="75" fillId="10" borderId="232" xfId="9" applyFont="1" applyFill="1" applyBorder="1" applyAlignment="1">
      <alignment horizontal="left" vertical="center" wrapText="1" indent="1"/>
    </xf>
    <xf numFmtId="0" fontId="75" fillId="10" borderId="112" xfId="9" applyFont="1" applyFill="1" applyBorder="1" applyAlignment="1">
      <alignment horizontal="left" vertical="center" wrapText="1" indent="1"/>
    </xf>
    <xf numFmtId="0" fontId="32" fillId="0" borderId="136" xfId="9" applyFont="1" applyBorder="1" applyAlignment="1">
      <alignment horizontal="center" vertical="center" wrapText="1"/>
    </xf>
    <xf numFmtId="0" fontId="71" fillId="0" borderId="72" xfId="9" applyFont="1" applyBorder="1" applyAlignment="1">
      <alignment horizontal="left" vertical="center" wrapText="1" indent="1"/>
    </xf>
    <xf numFmtId="166" fontId="71" fillId="0" borderId="72" xfId="11" applyNumberFormat="1" applyFont="1" applyBorder="1" applyAlignment="1">
      <alignment horizontal="left" vertical="center" wrapText="1" indent="1"/>
    </xf>
    <xf numFmtId="165" fontId="71" fillId="0" borderId="137" xfId="12" applyNumberFormat="1" applyFont="1" applyBorder="1" applyAlignment="1">
      <alignment horizontal="right" vertical="center" wrapText="1" indent="1"/>
    </xf>
    <xf numFmtId="0" fontId="32" fillId="32" borderId="136" xfId="9" applyFont="1" applyFill="1" applyBorder="1" applyAlignment="1">
      <alignment horizontal="center" vertical="center" wrapText="1"/>
    </xf>
    <xf numFmtId="0" fontId="154" fillId="0" borderId="136" xfId="9" applyFont="1" applyBorder="1" applyAlignment="1">
      <alignment horizontal="center" vertical="center" wrapText="1"/>
    </xf>
    <xf numFmtId="0" fontId="154" fillId="0" borderId="72" xfId="9" applyFont="1" applyBorder="1" applyAlignment="1">
      <alignment horizontal="left" vertical="center" wrapText="1" indent="1"/>
    </xf>
    <xf numFmtId="166" fontId="92" fillId="0" borderId="72" xfId="11" applyNumberFormat="1" applyFont="1" applyBorder="1" applyAlignment="1">
      <alignment horizontal="left" vertical="center" wrapText="1" indent="1"/>
    </xf>
    <xf numFmtId="165" fontId="92" fillId="0" borderId="137" xfId="12" applyNumberFormat="1" applyFont="1" applyBorder="1" applyAlignment="1">
      <alignment horizontal="right" vertical="center" wrapText="1" indent="1"/>
    </xf>
    <xf numFmtId="165" fontId="71" fillId="2" borderId="0" xfId="12" applyNumberFormat="1" applyFont="1" applyFill="1" applyBorder="1" applyAlignment="1">
      <alignment vertical="center" wrapText="1"/>
    </xf>
    <xf numFmtId="0" fontId="32" fillId="33" borderId="136" xfId="9" applyFont="1" applyFill="1" applyBorder="1" applyAlignment="1">
      <alignment horizontal="left" vertical="center" wrapText="1" indent="1"/>
    </xf>
    <xf numFmtId="166" fontId="155" fillId="0" borderId="72" xfId="11" applyNumberFormat="1" applyFont="1" applyBorder="1" applyAlignment="1">
      <alignment horizontal="left" vertical="center" wrapText="1" indent="1"/>
    </xf>
    <xf numFmtId="165" fontId="155" fillId="0" borderId="137" xfId="12" applyNumberFormat="1" applyFont="1" applyBorder="1" applyAlignment="1">
      <alignment horizontal="right" vertical="center" wrapText="1" indent="1"/>
    </xf>
    <xf numFmtId="0" fontId="32" fillId="34" borderId="133" xfId="9" applyFont="1" applyFill="1" applyBorder="1" applyAlignment="1">
      <alignment horizontal="center" vertical="center" wrapText="1"/>
    </xf>
    <xf numFmtId="0" fontId="71" fillId="0" borderId="87" xfId="9" applyFont="1" applyBorder="1" applyAlignment="1">
      <alignment horizontal="left" vertical="center" wrapText="1" indent="1"/>
    </xf>
    <xf numFmtId="166" fontId="71" fillId="0" borderId="87" xfId="11" applyNumberFormat="1" applyFont="1" applyBorder="1" applyAlignment="1">
      <alignment horizontal="left" vertical="center" wrapText="1" indent="1"/>
    </xf>
    <xf numFmtId="165" fontId="71" fillId="0" borderId="139" xfId="12" applyNumberFormat="1" applyFont="1" applyBorder="1" applyAlignment="1">
      <alignment horizontal="right" vertical="center" wrapText="1" indent="1"/>
    </xf>
    <xf numFmtId="0" fontId="154" fillId="0" borderId="133" xfId="9" applyFont="1" applyBorder="1" applyAlignment="1">
      <alignment horizontal="center" vertical="center" wrapText="1"/>
    </xf>
    <xf numFmtId="0" fontId="154" fillId="0" borderId="87" xfId="9" applyFont="1" applyBorder="1" applyAlignment="1">
      <alignment horizontal="left" vertical="center" wrapText="1" indent="1"/>
    </xf>
    <xf numFmtId="166" fontId="92" fillId="0" borderId="87" xfId="11" applyNumberFormat="1" applyFont="1" applyBorder="1" applyAlignment="1">
      <alignment horizontal="left" vertical="center" wrapText="1" indent="1"/>
    </xf>
    <xf numFmtId="165" fontId="92" fillId="0" borderId="139" xfId="12" applyNumberFormat="1" applyFont="1" applyBorder="1" applyAlignment="1">
      <alignment horizontal="right" vertical="center" wrapText="1" indent="1"/>
    </xf>
    <xf numFmtId="0" fontId="32" fillId="35" borderId="133" xfId="9" applyFont="1" applyFill="1" applyBorder="1" applyAlignment="1">
      <alignment horizontal="left" vertical="center" wrapText="1" indent="1"/>
    </xf>
    <xf numFmtId="166" fontId="155" fillId="0" borderId="87" xfId="11" applyNumberFormat="1" applyFont="1" applyBorder="1" applyAlignment="1">
      <alignment horizontal="left" vertical="center" wrapText="1" indent="1"/>
    </xf>
    <xf numFmtId="165" fontId="155" fillId="0" borderId="139" xfId="12" applyNumberFormat="1" applyFont="1" applyBorder="1" applyAlignment="1">
      <alignment horizontal="right" vertical="center" wrapText="1" indent="1"/>
    </xf>
    <xf numFmtId="0" fontId="32" fillId="36" borderId="140" xfId="9" applyFont="1" applyFill="1" applyBorder="1" applyAlignment="1">
      <alignment horizontal="center" vertical="center" wrapText="1"/>
    </xf>
    <xf numFmtId="0" fontId="71" fillId="0" borderId="77" xfId="9" applyFont="1" applyBorder="1" applyAlignment="1">
      <alignment horizontal="left" vertical="center" wrapText="1" indent="1"/>
    </xf>
    <xf numFmtId="166" fontId="71" fillId="0" borderId="77" xfId="11" applyNumberFormat="1" applyFont="1" applyBorder="1" applyAlignment="1">
      <alignment horizontal="left" vertical="center" wrapText="1" indent="1"/>
    </xf>
    <xf numFmtId="165" fontId="71" fillId="0" borderId="143" xfId="12" applyNumberFormat="1" applyFont="1" applyBorder="1" applyAlignment="1">
      <alignment horizontal="right" vertical="center" wrapText="1" indent="1"/>
    </xf>
    <xf numFmtId="0" fontId="154" fillId="0" borderId="140" xfId="9" applyFont="1" applyBorder="1" applyAlignment="1">
      <alignment horizontal="center" vertical="center" wrapText="1"/>
    </xf>
    <xf numFmtId="0" fontId="154" fillId="0" borderId="77" xfId="9" applyFont="1" applyBorder="1" applyAlignment="1">
      <alignment horizontal="left" vertical="center" wrapText="1" indent="1"/>
    </xf>
    <xf numFmtId="166" fontId="92" fillId="0" borderId="77" xfId="11" applyNumberFormat="1" applyFont="1" applyBorder="1" applyAlignment="1">
      <alignment horizontal="left" vertical="center" wrapText="1" indent="1"/>
    </xf>
    <xf numFmtId="165" fontId="92" fillId="0" borderId="143" xfId="12" applyNumberFormat="1" applyFont="1" applyBorder="1" applyAlignment="1">
      <alignment horizontal="right" vertical="center" wrapText="1" indent="1"/>
    </xf>
    <xf numFmtId="0" fontId="32" fillId="37" borderId="140" xfId="9" applyFont="1" applyFill="1" applyBorder="1" applyAlignment="1">
      <alignment horizontal="left" vertical="center" wrapText="1" indent="1"/>
    </xf>
    <xf numFmtId="166" fontId="155" fillId="0" borderId="77" xfId="11" applyNumberFormat="1" applyFont="1" applyBorder="1" applyAlignment="1">
      <alignment horizontal="left" vertical="center" wrapText="1" indent="1"/>
    </xf>
    <xf numFmtId="165" fontId="155" fillId="0" borderId="143" xfId="12" applyNumberFormat="1" applyFont="1" applyBorder="1" applyAlignment="1">
      <alignment horizontal="right" vertical="center" wrapText="1" indent="1"/>
    </xf>
    <xf numFmtId="0" fontId="32" fillId="38" borderId="136" xfId="9" applyFont="1" applyFill="1" applyBorder="1" applyAlignment="1">
      <alignment horizontal="center" vertical="center" wrapText="1"/>
    </xf>
    <xf numFmtId="0" fontId="151" fillId="2" borderId="58" xfId="9" applyFont="1" applyFill="1" applyBorder="1" applyAlignment="1">
      <alignment horizontal="left" vertical="center" wrapText="1" indent="1"/>
    </xf>
    <xf numFmtId="0" fontId="151" fillId="0" borderId="60" xfId="9" applyFont="1" applyBorder="1" applyAlignment="1">
      <alignment horizontal="left" vertical="center" wrapText="1" indent="1"/>
    </xf>
    <xf numFmtId="166" fontId="153" fillId="0" borderId="60" xfId="11" applyNumberFormat="1" applyFont="1" applyBorder="1" applyAlignment="1">
      <alignment horizontal="left" vertical="center" wrapText="1" indent="1"/>
    </xf>
    <xf numFmtId="165" fontId="153" fillId="0" borderId="59" xfId="12" applyNumberFormat="1" applyFont="1" applyBorder="1" applyAlignment="1">
      <alignment horizontal="right" vertical="center" wrapText="1" indent="1"/>
    </xf>
    <xf numFmtId="0" fontId="32" fillId="39" borderId="58" xfId="9" applyFont="1" applyFill="1" applyBorder="1" applyAlignment="1">
      <alignment horizontal="left" vertical="center" wrapText="1" indent="1"/>
    </xf>
    <xf numFmtId="0" fontId="154" fillId="0" borderId="60" xfId="9" applyFont="1" applyBorder="1" applyAlignment="1">
      <alignment horizontal="left" vertical="center" wrapText="1" indent="1"/>
    </xf>
    <xf numFmtId="166" fontId="155" fillId="0" borderId="60" xfId="11" applyNumberFormat="1" applyFont="1" applyBorder="1" applyAlignment="1">
      <alignment horizontal="left" vertical="center" wrapText="1" indent="1"/>
    </xf>
    <xf numFmtId="165" fontId="155" fillId="0" borderId="59" xfId="12" applyNumberFormat="1" applyFont="1" applyBorder="1" applyAlignment="1">
      <alignment horizontal="right" vertical="center" wrapText="1" indent="1"/>
    </xf>
    <xf numFmtId="0" fontId="32" fillId="40" borderId="133" xfId="9" applyFont="1" applyFill="1" applyBorder="1" applyAlignment="1">
      <alignment horizontal="center" vertical="center" wrapText="1"/>
    </xf>
    <xf numFmtId="0" fontId="32" fillId="41" borderId="58" xfId="9" applyFont="1" applyFill="1" applyBorder="1" applyAlignment="1">
      <alignment horizontal="left" vertical="center" wrapText="1" indent="1"/>
    </xf>
    <xf numFmtId="0" fontId="32" fillId="42" borderId="133" xfId="9" applyFont="1" applyFill="1" applyBorder="1" applyAlignment="1">
      <alignment horizontal="center" vertical="center" wrapText="1"/>
    </xf>
    <xf numFmtId="0" fontId="32" fillId="43" borderId="136" xfId="9" applyFont="1" applyFill="1" applyBorder="1" applyAlignment="1">
      <alignment horizontal="left" vertical="center" wrapText="1" indent="1"/>
    </xf>
    <xf numFmtId="0" fontId="32" fillId="44" borderId="133" xfId="9" applyFont="1" applyFill="1" applyBorder="1" applyAlignment="1">
      <alignment horizontal="center" vertical="center" wrapText="1"/>
    </xf>
    <xf numFmtId="0" fontId="32" fillId="45" borderId="140" xfId="9" applyFont="1" applyFill="1" applyBorder="1" applyAlignment="1">
      <alignment horizontal="left" vertical="center" wrapText="1" indent="1"/>
    </xf>
    <xf numFmtId="0" fontId="32" fillId="46" borderId="133" xfId="9" applyFont="1" applyFill="1" applyBorder="1" applyAlignment="1">
      <alignment horizontal="center" vertical="center" wrapText="1"/>
    </xf>
    <xf numFmtId="0" fontId="32" fillId="47" borderId="140" xfId="9" applyFont="1" applyFill="1" applyBorder="1" applyAlignment="1">
      <alignment horizontal="center" vertical="center" wrapText="1"/>
    </xf>
    <xf numFmtId="0" fontId="156" fillId="2" borderId="0" xfId="9" applyFont="1" applyFill="1" applyAlignment="1">
      <alignment horizontal="center" vertical="center"/>
    </xf>
    <xf numFmtId="0" fontId="32" fillId="48" borderId="136" xfId="9" applyFont="1" applyFill="1" applyBorder="1" applyAlignment="1">
      <alignment horizontal="center" vertical="center" wrapText="1"/>
    </xf>
    <xf numFmtId="0" fontId="79" fillId="2" borderId="0" xfId="9" applyFont="1" applyFill="1" applyAlignment="1">
      <alignment horizontal="center" vertical="center"/>
    </xf>
    <xf numFmtId="0" fontId="32" fillId="49" borderId="140" xfId="9" applyFont="1" applyFill="1" applyBorder="1" applyAlignment="1">
      <alignment horizontal="center" vertical="center" wrapText="1"/>
    </xf>
    <xf numFmtId="0" fontId="79" fillId="2" borderId="0" xfId="9" applyFont="1" applyFill="1" applyAlignment="1">
      <alignment vertical="center"/>
    </xf>
    <xf numFmtId="0" fontId="32" fillId="50" borderId="156" xfId="9" applyFont="1" applyFill="1" applyBorder="1" applyAlignment="1">
      <alignment horizontal="center" vertical="center" wrapText="1"/>
    </xf>
    <xf numFmtId="0" fontId="71" fillId="0" borderId="94" xfId="9" applyFont="1" applyBorder="1" applyAlignment="1">
      <alignment horizontal="left" vertical="center" wrapText="1" indent="1"/>
    </xf>
    <xf numFmtId="166" fontId="71" fillId="0" borderId="94" xfId="11" applyNumberFormat="1" applyFont="1" applyBorder="1" applyAlignment="1">
      <alignment horizontal="left" vertical="center" wrapText="1" indent="1"/>
    </xf>
    <xf numFmtId="165" fontId="71" fillId="0" borderId="157" xfId="12" applyNumberFormat="1" applyFont="1" applyBorder="1" applyAlignment="1">
      <alignment horizontal="right" vertical="center" wrapText="1" indent="1"/>
    </xf>
    <xf numFmtId="0" fontId="32" fillId="2" borderId="0" xfId="9" applyFont="1" applyFill="1" applyAlignment="1">
      <alignment vertical="center"/>
    </xf>
    <xf numFmtId="0" fontId="32" fillId="51" borderId="133" xfId="9" applyFont="1" applyFill="1" applyBorder="1" applyAlignment="1">
      <alignment horizontal="center" vertical="center" wrapText="1"/>
    </xf>
    <xf numFmtId="0" fontId="32" fillId="0" borderId="236" xfId="9" applyFont="1" applyBorder="1" applyAlignment="1">
      <alignment horizontal="center" vertical="center" wrapText="1"/>
    </xf>
    <xf numFmtId="0" fontId="71" fillId="0" borderId="237" xfId="9" applyFont="1" applyBorder="1" applyAlignment="1">
      <alignment horizontal="left" vertical="center" wrapText="1" indent="1"/>
    </xf>
    <xf numFmtId="166" fontId="71" fillId="0" borderId="237" xfId="11" applyNumberFormat="1" applyFont="1" applyBorder="1" applyAlignment="1">
      <alignment horizontal="left" vertical="center" wrapText="1" indent="1"/>
    </xf>
    <xf numFmtId="165" fontId="71" fillId="0" borderId="238" xfId="12" applyNumberFormat="1" applyFont="1" applyBorder="1" applyAlignment="1">
      <alignment horizontal="right" vertical="center" wrapText="1" indent="1"/>
    </xf>
    <xf numFmtId="0" fontId="32" fillId="52" borderId="140" xfId="9" applyFont="1" applyFill="1" applyBorder="1" applyAlignment="1">
      <alignment horizontal="center" vertical="center" wrapText="1"/>
    </xf>
    <xf numFmtId="0" fontId="156" fillId="0" borderId="0" xfId="9" applyFont="1" applyAlignment="1">
      <alignment horizontal="center" vertical="center"/>
    </xf>
    <xf numFmtId="0" fontId="107" fillId="2" borderId="0" xfId="13" applyFont="1" applyFill="1" applyAlignment="1">
      <alignment horizontal="left" vertical="center"/>
    </xf>
    <xf numFmtId="0" fontId="79" fillId="0" borderId="0" xfId="9" applyFont="1" applyAlignment="1">
      <alignment horizontal="center" vertical="center"/>
    </xf>
    <xf numFmtId="0" fontId="107" fillId="2" borderId="0" xfId="13" applyFont="1" applyFill="1" applyAlignment="1">
      <alignment vertical="center"/>
    </xf>
    <xf numFmtId="0" fontId="79" fillId="0" borderId="0" xfId="9" applyFont="1" applyAlignment="1">
      <alignment vertical="center"/>
    </xf>
    <xf numFmtId="0" fontId="32" fillId="2" borderId="0" xfId="9" applyFont="1" applyFill="1" applyAlignment="1">
      <alignment vertical="center" wrapText="1"/>
    </xf>
    <xf numFmtId="0" fontId="32" fillId="0" borderId="0" xfId="9" applyFont="1" applyAlignment="1">
      <alignment vertical="center"/>
    </xf>
    <xf numFmtId="0" fontId="71" fillId="0" borderId="0" xfId="9" applyFont="1" applyAlignment="1">
      <alignment horizontal="center" vertical="center"/>
    </xf>
    <xf numFmtId="0" fontId="8" fillId="53" borderId="0" xfId="0" applyFont="1" applyFill="1" applyAlignment="1">
      <alignment horizontal="left" vertical="center" indent="1"/>
    </xf>
    <xf numFmtId="0" fontId="8" fillId="53" borderId="0" xfId="0" applyFont="1" applyFill="1" applyAlignment="1">
      <alignment horizontal="left" vertical="center" wrapText="1" indent="1"/>
    </xf>
    <xf numFmtId="0" fontId="8" fillId="53" borderId="0" xfId="0" applyFont="1" applyFill="1" applyAlignment="1">
      <alignment horizontal="center" vertical="center" wrapText="1"/>
    </xf>
    <xf numFmtId="0" fontId="8" fillId="0" borderId="0" xfId="0" applyFont="1" applyFill="1" applyAlignment="1">
      <alignment horizontal="left" vertical="center" wrapText="1" indent="1"/>
    </xf>
    <xf numFmtId="0" fontId="10" fillId="6" borderId="0" xfId="0" applyFont="1" applyFill="1" applyAlignment="1">
      <alignment horizontal="left" vertical="center" indent="1"/>
    </xf>
    <xf numFmtId="0" fontId="9" fillId="6" borderId="0" xfId="0" applyFont="1" applyFill="1" applyAlignment="1">
      <alignment horizontal="left" vertical="center" wrapText="1" indent="1"/>
    </xf>
    <xf numFmtId="0" fontId="9" fillId="0" borderId="0" xfId="0" applyFont="1" applyFill="1" applyAlignment="1">
      <alignment horizontal="left" vertical="center" wrapText="1" indent="1"/>
    </xf>
    <xf numFmtId="0" fontId="12" fillId="2" borderId="0" xfId="0" applyFont="1" applyFill="1" applyAlignment="1">
      <alignment horizontal="center" vertical="center" wrapText="1"/>
    </xf>
    <xf numFmtId="0" fontId="157" fillId="2" borderId="0" xfId="0" applyFont="1" applyFill="1" applyAlignment="1">
      <alignment horizontal="left" vertical="center" indent="1"/>
    </xf>
    <xf numFmtId="0" fontId="64" fillId="2" borderId="0" xfId="4" applyFill="1" applyAlignment="1">
      <alignment horizontal="left" vertical="center" wrapText="1" indent="1"/>
    </xf>
    <xf numFmtId="0" fontId="11" fillId="2" borderId="0" xfId="0" applyFont="1" applyFill="1" applyAlignment="1">
      <alignment horizontal="left" vertical="center" indent="1"/>
    </xf>
    <xf numFmtId="0" fontId="11" fillId="2" borderId="0" xfId="0" applyFont="1" applyFill="1" applyAlignment="1">
      <alignment horizontal="left" indent="1"/>
    </xf>
    <xf numFmtId="0" fontId="11" fillId="2" borderId="0" xfId="0" applyFont="1" applyFill="1" applyAlignment="1">
      <alignment horizontal="left" wrapText="1" indent="1"/>
    </xf>
    <xf numFmtId="0" fontId="158" fillId="2" borderId="0" xfId="0" applyFont="1" applyFill="1" applyAlignment="1">
      <alignment horizontal="left" vertical="center" wrapText="1" indent="1"/>
    </xf>
    <xf numFmtId="0" fontId="158" fillId="2" borderId="0" xfId="0" applyFont="1" applyFill="1" applyAlignment="1">
      <alignment horizontal="left" vertical="center" indent="1"/>
    </xf>
    <xf numFmtId="0" fontId="11" fillId="2" borderId="0" xfId="0" applyFont="1" applyFill="1" applyAlignment="1">
      <alignment horizontal="center"/>
    </xf>
    <xf numFmtId="0" fontId="128" fillId="2" borderId="0" xfId="0" applyFont="1" applyFill="1" applyAlignment="1">
      <alignment horizontal="center" vertical="center"/>
    </xf>
    <xf numFmtId="0" fontId="13" fillId="0" borderId="0" xfId="0" applyFont="1" applyFill="1" applyAlignment="1">
      <alignment horizontal="center" vertical="center"/>
    </xf>
    <xf numFmtId="0" fontId="13" fillId="2" borderId="0" xfId="0" applyFont="1" applyFill="1" applyAlignment="1">
      <alignment horizontal="left" vertical="center" indent="1"/>
    </xf>
    <xf numFmtId="0" fontId="11" fillId="0" borderId="0" xfId="0" applyFont="1" applyFill="1" applyAlignment="1">
      <alignment horizontal="left" vertical="center" indent="1"/>
    </xf>
    <xf numFmtId="0" fontId="128" fillId="2" borderId="0" xfId="0" applyFont="1" applyFill="1" applyAlignment="1">
      <alignment horizontal="left" vertical="center"/>
    </xf>
    <xf numFmtId="0" fontId="125" fillId="10" borderId="239" xfId="0" applyFont="1" applyFill="1" applyBorder="1" applyAlignment="1">
      <alignment horizontal="center" vertical="center" wrapText="1"/>
    </xf>
    <xf numFmtId="0" fontId="125" fillId="10" borderId="204" xfId="0" applyFont="1" applyFill="1" applyBorder="1" applyAlignment="1">
      <alignment horizontal="left" vertical="center" wrapText="1" indent="1"/>
    </xf>
    <xf numFmtId="0" fontId="125" fillId="10" borderId="240" xfId="0" applyFont="1" applyFill="1" applyBorder="1" applyAlignment="1">
      <alignment horizontal="left" vertical="center" wrapText="1" indent="1"/>
    </xf>
    <xf numFmtId="0" fontId="125" fillId="10" borderId="241" xfId="0" applyFont="1" applyFill="1" applyBorder="1" applyAlignment="1">
      <alignment horizontal="left" vertical="center" wrapText="1" indent="1"/>
    </xf>
    <xf numFmtId="0" fontId="125" fillId="10" borderId="204" xfId="0" applyFont="1" applyFill="1" applyBorder="1" applyAlignment="1">
      <alignment horizontal="center" vertical="center" wrapText="1"/>
    </xf>
    <xf numFmtId="0" fontId="125" fillId="10" borderId="58" xfId="0" applyFont="1" applyFill="1" applyBorder="1" applyAlignment="1">
      <alignment horizontal="center" vertical="center" wrapText="1"/>
    </xf>
    <xf numFmtId="0" fontId="125" fillId="10" borderId="60" xfId="0" applyFont="1" applyFill="1" applyBorder="1" applyAlignment="1">
      <alignment horizontal="center" vertical="center" wrapText="1"/>
    </xf>
    <xf numFmtId="0" fontId="125" fillId="10" borderId="60" xfId="0" applyFont="1" applyFill="1" applyBorder="1" applyAlignment="1">
      <alignment horizontal="left" vertical="center" wrapText="1" indent="1"/>
    </xf>
    <xf numFmtId="0" fontId="125" fillId="10" borderId="59" xfId="0" applyFont="1" applyFill="1" applyBorder="1" applyAlignment="1">
      <alignment horizontal="left" vertical="center" wrapText="1" indent="1"/>
    </xf>
    <xf numFmtId="0" fontId="132" fillId="2" borderId="136" xfId="0" applyFont="1" applyFill="1" applyBorder="1" applyAlignment="1">
      <alignment horizontal="center" vertical="center"/>
    </xf>
    <xf numFmtId="0" fontId="140" fillId="0" borderId="72" xfId="0" applyFont="1" applyFill="1" applyBorder="1" applyAlignment="1">
      <alignment horizontal="left" vertical="center" indent="1"/>
    </xf>
    <xf numFmtId="0" fontId="159" fillId="0" borderId="242" xfId="0" applyFont="1" applyFill="1" applyBorder="1" applyAlignment="1">
      <alignment horizontal="left" vertical="center" indent="1"/>
    </xf>
    <xf numFmtId="0" fontId="159" fillId="0" borderId="242" xfId="0" applyFont="1" applyFill="1" applyBorder="1" applyAlignment="1">
      <alignment horizontal="left" vertical="center" wrapText="1" indent="1"/>
    </xf>
    <xf numFmtId="0" fontId="116" fillId="2" borderId="137" xfId="0" applyFont="1" applyFill="1" applyBorder="1" applyAlignment="1">
      <alignment horizontal="left" vertical="center" wrapText="1" indent="1"/>
    </xf>
    <xf numFmtId="0" fontId="11" fillId="2" borderId="136" xfId="0" applyFont="1" applyFill="1" applyBorder="1" applyAlignment="1">
      <alignment horizontal="center" vertical="center"/>
    </xf>
    <xf numFmtId="0" fontId="140" fillId="2" borderId="72" xfId="0" applyFont="1" applyFill="1" applyBorder="1" applyAlignment="1">
      <alignment horizontal="center" vertical="center"/>
    </xf>
    <xf numFmtId="0" fontId="159" fillId="2" borderId="137" xfId="0" applyFont="1" applyFill="1" applyBorder="1" applyAlignment="1">
      <alignment horizontal="left" vertical="center" wrapText="1" indent="1"/>
    </xf>
    <xf numFmtId="0" fontId="140" fillId="2" borderId="72" xfId="0" applyFont="1" applyFill="1" applyBorder="1" applyAlignment="1">
      <alignment horizontal="left" vertical="center" wrapText="1" indent="1"/>
    </xf>
    <xf numFmtId="0" fontId="11" fillId="0" borderId="156" xfId="0" applyFont="1" applyBorder="1" applyAlignment="1">
      <alignment horizontal="center" vertical="center"/>
    </xf>
    <xf numFmtId="0" fontId="13" fillId="54" borderId="94" xfId="0" applyFont="1" applyFill="1" applyBorder="1" applyAlignment="1">
      <alignment horizontal="center" vertical="center" wrapText="1"/>
    </xf>
    <xf numFmtId="0" fontId="13" fillId="54" borderId="94" xfId="0" applyFont="1" applyFill="1" applyBorder="1" applyAlignment="1">
      <alignment horizontal="left" vertical="center" wrapText="1" indent="1"/>
    </xf>
    <xf numFmtId="0" fontId="11" fillId="54" borderId="157" xfId="0" applyFont="1" applyFill="1" applyBorder="1" applyAlignment="1">
      <alignment horizontal="left" vertical="center" wrapText="1" indent="1"/>
    </xf>
    <xf numFmtId="0" fontId="132" fillId="2" borderId="133" xfId="0" applyFont="1" applyFill="1" applyBorder="1" applyAlignment="1">
      <alignment horizontal="center" vertical="center"/>
    </xf>
    <xf numFmtId="0" fontId="140" fillId="0" borderId="87" xfId="0" applyFont="1" applyFill="1" applyBorder="1" applyAlignment="1">
      <alignment horizontal="left" vertical="center" indent="1"/>
    </xf>
    <xf numFmtId="0" fontId="159" fillId="0" borderId="235" xfId="0" applyFont="1" applyFill="1" applyBorder="1" applyAlignment="1">
      <alignment horizontal="left" vertical="center" indent="1"/>
    </xf>
    <xf numFmtId="0" fontId="159" fillId="0" borderId="235" xfId="0" applyFont="1" applyFill="1" applyBorder="1" applyAlignment="1">
      <alignment horizontal="left" vertical="center" wrapText="1" indent="1"/>
    </xf>
    <xf numFmtId="0" fontId="116" fillId="2" borderId="139" xfId="0" applyFont="1" applyFill="1" applyBorder="1" applyAlignment="1">
      <alignment horizontal="left" vertical="center" wrapText="1" indent="1"/>
    </xf>
    <xf numFmtId="0" fontId="11" fillId="2" borderId="133" xfId="0" applyFont="1" applyFill="1" applyBorder="1" applyAlignment="1">
      <alignment horizontal="center" vertical="center"/>
    </xf>
    <xf numFmtId="0" fontId="140" fillId="2" borderId="87" xfId="0" applyFont="1" applyFill="1" applyBorder="1" applyAlignment="1">
      <alignment horizontal="center" vertical="center"/>
    </xf>
    <xf numFmtId="0" fontId="159" fillId="2" borderId="139" xfId="0" applyFont="1" applyFill="1" applyBorder="1" applyAlignment="1">
      <alignment horizontal="left" vertical="center" wrapText="1" indent="1"/>
    </xf>
    <xf numFmtId="0" fontId="140" fillId="2" borderId="87" xfId="0" applyFont="1" applyFill="1" applyBorder="1" applyAlignment="1">
      <alignment horizontal="left" vertical="center" wrapText="1" indent="1"/>
    </xf>
    <xf numFmtId="0" fontId="11" fillId="0" borderId="133" xfId="0" applyFont="1" applyBorder="1" applyAlignment="1">
      <alignment horizontal="center" vertical="center"/>
    </xf>
    <xf numFmtId="0" fontId="13" fillId="54" borderId="87" xfId="0" applyFont="1" applyFill="1" applyBorder="1" applyAlignment="1">
      <alignment horizontal="center" vertical="center" wrapText="1"/>
    </xf>
    <xf numFmtId="0" fontId="13" fillId="54" borderId="87" xfId="0" applyFont="1" applyFill="1" applyBorder="1" applyAlignment="1">
      <alignment horizontal="left" vertical="center" wrapText="1" indent="1"/>
    </xf>
    <xf numFmtId="0" fontId="11" fillId="54" borderId="139" xfId="0" applyFont="1" applyFill="1" applyBorder="1" applyAlignment="1">
      <alignment horizontal="left" vertical="center" wrapText="1" indent="1"/>
    </xf>
    <xf numFmtId="0" fontId="13" fillId="55" borderId="87" xfId="0" applyFont="1" applyFill="1" applyBorder="1" applyAlignment="1">
      <alignment horizontal="center" vertical="center" wrapText="1"/>
    </xf>
    <xf numFmtId="0" fontId="13" fillId="55" borderId="87" xfId="0" applyFont="1" applyFill="1" applyBorder="1" applyAlignment="1">
      <alignment horizontal="left" vertical="center" wrapText="1" indent="1"/>
    </xf>
    <xf numFmtId="0" fontId="11" fillId="55" borderId="139" xfId="0" applyFont="1" applyFill="1" applyBorder="1" applyAlignment="1">
      <alignment horizontal="left" vertical="center" wrapText="1" indent="1"/>
    </xf>
    <xf numFmtId="0" fontId="11" fillId="2" borderId="140" xfId="0" applyFont="1" applyFill="1" applyBorder="1" applyAlignment="1">
      <alignment horizontal="center" vertical="center"/>
    </xf>
    <xf numFmtId="0" fontId="140" fillId="2" borderId="77" xfId="0" applyFont="1" applyFill="1" applyBorder="1" applyAlignment="1">
      <alignment horizontal="left" vertical="center" wrapText="1" indent="1"/>
    </xf>
    <xf numFmtId="0" fontId="159" fillId="2" borderId="143" xfId="0" applyFont="1" applyFill="1" applyBorder="1" applyAlignment="1">
      <alignment horizontal="left" vertical="center" wrapText="1" indent="1"/>
    </xf>
    <xf numFmtId="0" fontId="13" fillId="2" borderId="0" xfId="0" applyFont="1" applyFill="1" applyAlignment="1">
      <alignment horizontal="center" vertical="center"/>
    </xf>
    <xf numFmtId="0" fontId="13" fillId="28" borderId="87" xfId="0" applyFont="1" applyFill="1" applyBorder="1" applyAlignment="1">
      <alignment horizontal="center" vertical="center" wrapText="1"/>
    </xf>
    <xf numFmtId="0" fontId="13" fillId="28" borderId="87" xfId="0" applyFont="1" applyFill="1" applyBorder="1" applyAlignment="1">
      <alignment horizontal="left" vertical="center" wrapText="1" indent="1"/>
    </xf>
    <xf numFmtId="0" fontId="11" fillId="28" borderId="139" xfId="0" applyFont="1" applyFill="1" applyBorder="1" applyAlignment="1">
      <alignment horizontal="left" vertical="center" wrapText="1" indent="1"/>
    </xf>
    <xf numFmtId="0" fontId="13" fillId="56" borderId="87" xfId="0" applyFont="1" applyFill="1" applyBorder="1" applyAlignment="1">
      <alignment horizontal="center" vertical="center" wrapText="1"/>
    </xf>
    <xf numFmtId="0" fontId="13" fillId="56" borderId="87" xfId="0" applyFont="1" applyFill="1" applyBorder="1" applyAlignment="1">
      <alignment horizontal="left" vertical="center" wrapText="1" indent="1"/>
    </xf>
    <xf numFmtId="0" fontId="11" fillId="56" borderId="139" xfId="0" applyFont="1" applyFill="1" applyBorder="1" applyAlignment="1">
      <alignment horizontal="left" vertical="center" wrapText="1" indent="1"/>
    </xf>
    <xf numFmtId="0" fontId="13" fillId="57" borderId="87" xfId="0" applyFont="1" applyFill="1" applyBorder="1" applyAlignment="1">
      <alignment horizontal="center" vertical="center" wrapText="1"/>
    </xf>
    <xf numFmtId="0" fontId="13" fillId="57" borderId="87" xfId="0" applyFont="1" applyFill="1" applyBorder="1" applyAlignment="1">
      <alignment horizontal="left" vertical="center" wrapText="1" indent="1"/>
    </xf>
    <xf numFmtId="0" fontId="11" fillId="57" borderId="139" xfId="0" applyFont="1" applyFill="1" applyBorder="1" applyAlignment="1">
      <alignment horizontal="left" vertical="center" wrapText="1" indent="1"/>
    </xf>
    <xf numFmtId="0" fontId="11" fillId="0" borderId="0" xfId="0" applyFont="1" applyFill="1" applyAlignment="1">
      <alignment horizontal="left" indent="1"/>
    </xf>
    <xf numFmtId="0" fontId="160" fillId="0" borderId="87" xfId="0" applyFont="1" applyFill="1" applyBorder="1" applyAlignment="1">
      <alignment horizontal="left" vertical="center" indent="1"/>
    </xf>
    <xf numFmtId="0" fontId="117" fillId="0" borderId="235" xfId="0" applyFont="1" applyFill="1" applyBorder="1" applyAlignment="1">
      <alignment horizontal="left" vertical="center" indent="1"/>
    </xf>
    <xf numFmtId="0" fontId="117" fillId="0" borderId="235" xfId="0" applyFont="1" applyFill="1" applyBorder="1" applyAlignment="1">
      <alignment horizontal="left" vertical="center" wrapText="1" indent="1"/>
    </xf>
    <xf numFmtId="0" fontId="11" fillId="0" borderId="140" xfId="0" applyFont="1" applyBorder="1" applyAlignment="1">
      <alignment horizontal="center" vertical="center"/>
    </xf>
    <xf numFmtId="0" fontId="13" fillId="57" borderId="77" xfId="0" applyFont="1" applyFill="1" applyBorder="1" applyAlignment="1">
      <alignment horizontal="center" vertical="center" wrapText="1"/>
    </xf>
    <xf numFmtId="0" fontId="13" fillId="57" borderId="77" xfId="0" applyFont="1" applyFill="1" applyBorder="1" applyAlignment="1">
      <alignment horizontal="left" vertical="center" wrapText="1" indent="1"/>
    </xf>
    <xf numFmtId="0" fontId="11" fillId="57" borderId="143" xfId="0" applyFont="1" applyFill="1" applyBorder="1" applyAlignment="1">
      <alignment horizontal="left" vertical="center" wrapText="1" indent="1"/>
    </xf>
    <xf numFmtId="0" fontId="11" fillId="2" borderId="0" xfId="0" applyFont="1" applyFill="1" applyAlignment="1">
      <alignment horizontal="center" vertical="center"/>
    </xf>
    <xf numFmtId="0" fontId="125" fillId="10" borderId="58" xfId="0" applyFont="1" applyFill="1" applyBorder="1" applyAlignment="1">
      <alignment horizontal="left" vertical="center" wrapText="1" indent="1"/>
    </xf>
    <xf numFmtId="0" fontId="125" fillId="58" borderId="60" xfId="0" applyFont="1" applyFill="1" applyBorder="1" applyAlignment="1">
      <alignment horizontal="left" vertical="center" wrapText="1" indent="1"/>
    </xf>
    <xf numFmtId="0" fontId="125" fillId="59" borderId="59" xfId="0" applyFont="1" applyFill="1" applyBorder="1" applyAlignment="1">
      <alignment horizontal="left" vertical="center" wrapText="1" indent="1"/>
    </xf>
    <xf numFmtId="0" fontId="133" fillId="2" borderId="179" xfId="0" applyFont="1" applyFill="1" applyBorder="1" applyAlignment="1">
      <alignment horizontal="left" vertical="center" wrapText="1" indent="1"/>
    </xf>
    <xf numFmtId="0" fontId="133" fillId="2" borderId="94" xfId="0" applyFont="1" applyFill="1" applyBorder="1" applyAlignment="1">
      <alignment horizontal="left" vertical="center" wrapText="1" indent="1"/>
    </xf>
    <xf numFmtId="0" fontId="133" fillId="2" borderId="157" xfId="0" applyFont="1" applyFill="1" applyBorder="1" applyAlignment="1">
      <alignment horizontal="left" vertical="center" wrapText="1" indent="1"/>
    </xf>
    <xf numFmtId="0" fontId="133" fillId="2" borderId="156" xfId="0" applyFont="1" applyFill="1" applyBorder="1" applyAlignment="1">
      <alignment horizontal="left" vertical="center" wrapText="1" indent="1"/>
    </xf>
    <xf numFmtId="0" fontId="133" fillId="2" borderId="244" xfId="0" applyFont="1" applyFill="1" applyBorder="1" applyAlignment="1">
      <alignment horizontal="left" vertical="center" wrapText="1" indent="1"/>
    </xf>
    <xf numFmtId="0" fontId="133" fillId="2" borderId="245" xfId="0" applyFont="1" applyFill="1" applyBorder="1" applyAlignment="1">
      <alignment horizontal="left" vertical="center" wrapText="1" indent="1"/>
    </xf>
    <xf numFmtId="0" fontId="11" fillId="2" borderId="157" xfId="0" applyFont="1" applyFill="1" applyBorder="1" applyAlignment="1">
      <alignment horizontal="left" vertical="center" wrapText="1" indent="1"/>
    </xf>
    <xf numFmtId="0" fontId="133" fillId="2" borderId="247" xfId="0" applyFont="1" applyFill="1" applyBorder="1" applyAlignment="1">
      <alignment horizontal="left" vertical="center" wrapText="1" indent="1"/>
    </xf>
    <xf numFmtId="0" fontId="133" fillId="2" borderId="87" xfId="0" applyFont="1" applyFill="1" applyBorder="1" applyAlignment="1">
      <alignment horizontal="left" vertical="center" wrapText="1" indent="1"/>
    </xf>
    <xf numFmtId="0" fontId="133" fillId="2" borderId="139" xfId="0" applyFont="1" applyFill="1" applyBorder="1" applyAlignment="1">
      <alignment horizontal="left" vertical="center" wrapText="1" indent="1"/>
    </xf>
    <xf numFmtId="0" fontId="133" fillId="2" borderId="133" xfId="0" applyFont="1" applyFill="1" applyBorder="1" applyAlignment="1">
      <alignment horizontal="left" vertical="center" wrapText="1" indent="1"/>
    </xf>
    <xf numFmtId="0" fontId="133" fillId="2" borderId="138" xfId="0" applyFont="1" applyFill="1" applyBorder="1" applyAlignment="1">
      <alignment horizontal="left" vertical="center" wrapText="1" indent="1"/>
    </xf>
    <xf numFmtId="0" fontId="133" fillId="2" borderId="248" xfId="0" applyFont="1" applyFill="1" applyBorder="1" applyAlignment="1">
      <alignment horizontal="left" vertical="center" wrapText="1" indent="1"/>
    </xf>
    <xf numFmtId="0" fontId="11" fillId="2" borderId="139" xfId="0" applyFont="1" applyFill="1" applyBorder="1" applyAlignment="1">
      <alignment horizontal="left" vertical="center" wrapText="1" indent="1"/>
    </xf>
    <xf numFmtId="0" fontId="133" fillId="2" borderId="0" xfId="0" applyFont="1" applyFill="1" applyBorder="1" applyAlignment="1">
      <alignment horizontal="left" vertical="center" wrapText="1" indent="1"/>
    </xf>
    <xf numFmtId="0" fontId="132" fillId="2" borderId="151" xfId="0" applyFont="1" applyFill="1" applyBorder="1" applyAlignment="1">
      <alignment horizontal="center" vertical="center"/>
    </xf>
    <xf numFmtId="0" fontId="140" fillId="0" borderId="100" xfId="0" applyFont="1" applyFill="1" applyBorder="1" applyAlignment="1">
      <alignment horizontal="left" vertical="center" indent="1"/>
    </xf>
    <xf numFmtId="0" fontId="159" fillId="0" borderId="249" xfId="0" applyFont="1" applyFill="1" applyBorder="1" applyAlignment="1">
      <alignment horizontal="left" vertical="center" indent="1"/>
    </xf>
    <xf numFmtId="0" fontId="159" fillId="0" borderId="249" xfId="0" applyFont="1" applyFill="1" applyBorder="1" applyAlignment="1">
      <alignment horizontal="left" vertical="center" wrapText="1" indent="1"/>
    </xf>
    <xf numFmtId="0" fontId="116" fillId="2" borderId="152" xfId="0" applyFont="1" applyFill="1" applyBorder="1" applyAlignment="1">
      <alignment horizontal="left" vertical="center" wrapText="1" indent="1"/>
    </xf>
    <xf numFmtId="0" fontId="11" fillId="2" borderId="250" xfId="0" applyFont="1" applyFill="1" applyBorder="1" applyAlignment="1">
      <alignment horizontal="left" vertical="center" wrapText="1" indent="1"/>
    </xf>
    <xf numFmtId="0" fontId="132" fillId="2" borderId="58" xfId="0" applyFont="1" applyFill="1" applyBorder="1" applyAlignment="1">
      <alignment horizontal="center" vertical="center"/>
    </xf>
    <xf numFmtId="0" fontId="140" fillId="0" borderId="60" xfId="0" applyFont="1" applyFill="1" applyBorder="1" applyAlignment="1">
      <alignment horizontal="left" vertical="center" indent="1"/>
    </xf>
    <xf numFmtId="0" fontId="159" fillId="0" borderId="251" xfId="0" applyFont="1" applyFill="1" applyBorder="1" applyAlignment="1">
      <alignment horizontal="left" vertical="center" indent="1"/>
    </xf>
    <xf numFmtId="0" fontId="159" fillId="0" borderId="251" xfId="0" applyFont="1" applyFill="1" applyBorder="1" applyAlignment="1">
      <alignment horizontal="left" vertical="center" wrapText="1" indent="1"/>
    </xf>
    <xf numFmtId="0" fontId="116" fillId="2" borderId="59" xfId="0" applyFont="1" applyFill="1" applyBorder="1" applyAlignment="1">
      <alignment horizontal="left" vertical="center" wrapText="1" indent="1"/>
    </xf>
    <xf numFmtId="0" fontId="133" fillId="2" borderId="186" xfId="0" applyFont="1" applyFill="1" applyBorder="1" applyAlignment="1">
      <alignment horizontal="left" vertical="center" wrapText="1" indent="1"/>
    </xf>
    <xf numFmtId="0" fontId="133" fillId="2" borderId="100" xfId="0" applyFont="1" applyFill="1" applyBorder="1" applyAlignment="1">
      <alignment horizontal="left" vertical="center" wrapText="1" indent="1"/>
    </xf>
    <xf numFmtId="0" fontId="133" fillId="2" borderId="152" xfId="0" applyFont="1" applyFill="1" applyBorder="1" applyAlignment="1">
      <alignment horizontal="left" vertical="center" wrapText="1" indent="1"/>
    </xf>
    <xf numFmtId="0" fontId="133" fillId="2" borderId="252" xfId="0" applyFont="1" applyFill="1" applyBorder="1" applyAlignment="1">
      <alignment horizontal="left" vertical="center" wrapText="1" indent="1"/>
    </xf>
    <xf numFmtId="0" fontId="133" fillId="2" borderId="151" xfId="0" applyFont="1" applyFill="1" applyBorder="1" applyAlignment="1">
      <alignment horizontal="left" vertical="center" wrapText="1" indent="1"/>
    </xf>
    <xf numFmtId="0" fontId="133" fillId="2" borderId="186" xfId="0" applyFont="1" applyFill="1" applyBorder="1" applyAlignment="1">
      <alignment horizontal="left" vertical="center" indent="1"/>
    </xf>
    <xf numFmtId="0" fontId="133" fillId="2" borderId="100" xfId="0" applyFont="1" applyFill="1" applyBorder="1" applyAlignment="1">
      <alignment horizontal="left" vertical="center" indent="1"/>
    </xf>
    <xf numFmtId="0" fontId="133" fillId="2" borderId="152" xfId="0" applyFont="1" applyFill="1" applyBorder="1" applyAlignment="1">
      <alignment horizontal="left" vertical="center" indent="1"/>
    </xf>
    <xf numFmtId="0" fontId="133" fillId="2" borderId="150" xfId="0" applyFont="1" applyFill="1" applyBorder="1" applyAlignment="1">
      <alignment horizontal="left" vertical="center" wrapText="1" indent="1"/>
    </xf>
    <xf numFmtId="0" fontId="133" fillId="2" borderId="252" xfId="0" applyFont="1" applyFill="1" applyBorder="1" applyAlignment="1">
      <alignment horizontal="left" vertical="center" indent="1"/>
    </xf>
    <xf numFmtId="0" fontId="133" fillId="2" borderId="151" xfId="0" applyFont="1" applyFill="1" applyBorder="1" applyAlignment="1">
      <alignment horizontal="left" vertical="center" indent="1"/>
    </xf>
    <xf numFmtId="0" fontId="11" fillId="2" borderId="152" xfId="0" applyFont="1" applyFill="1" applyBorder="1" applyAlignment="1">
      <alignment horizontal="left" vertical="center" indent="1"/>
    </xf>
    <xf numFmtId="0" fontId="11" fillId="0" borderId="232" xfId="0" applyFont="1" applyFill="1" applyBorder="1" applyAlignment="1">
      <alignment horizontal="left" vertical="center" indent="1"/>
    </xf>
    <xf numFmtId="0" fontId="11" fillId="0" borderId="4" xfId="0" applyFont="1" applyFill="1" applyBorder="1" applyAlignment="1">
      <alignment horizontal="left" vertical="center" indent="1"/>
    </xf>
    <xf numFmtId="0" fontId="11" fillId="0" borderId="112" xfId="0" applyFont="1" applyFill="1" applyBorder="1" applyAlignment="1">
      <alignment horizontal="left" vertical="center" indent="1"/>
    </xf>
    <xf numFmtId="0" fontId="161" fillId="54" borderId="155" xfId="0" applyFont="1" applyFill="1" applyBorder="1" applyAlignment="1">
      <alignment horizontal="left" vertical="center" indent="1"/>
    </xf>
    <xf numFmtId="0" fontId="94" fillId="54" borderId="58" xfId="0" applyFont="1" applyFill="1" applyBorder="1" applyAlignment="1">
      <alignment horizontal="left" vertical="center" wrapText="1" indent="1"/>
    </xf>
    <xf numFmtId="0" fontId="94" fillId="54" borderId="60" xfId="0" applyFont="1" applyFill="1" applyBorder="1" applyAlignment="1">
      <alignment horizontal="left" vertical="center" wrapText="1" indent="1"/>
    </xf>
    <xf numFmtId="0" fontId="94" fillId="54" borderId="59" xfId="0" applyFont="1" applyFill="1" applyBorder="1" applyAlignment="1">
      <alignment horizontal="left" vertical="center" wrapText="1" indent="1"/>
    </xf>
    <xf numFmtId="0" fontId="94" fillId="54" borderId="145" xfId="0" applyFont="1" applyFill="1" applyBorder="1" applyAlignment="1">
      <alignment horizontal="left" vertical="center" wrapText="1" indent="1"/>
    </xf>
    <xf numFmtId="0" fontId="94" fillId="54" borderId="144" xfId="0" applyFont="1" applyFill="1" applyBorder="1" applyAlignment="1">
      <alignment horizontal="left" vertical="center" wrapText="1" indent="1"/>
    </xf>
    <xf numFmtId="0" fontId="162" fillId="60" borderId="59" xfId="0" applyFont="1" applyFill="1" applyBorder="1" applyAlignment="1">
      <alignment horizontal="left" vertical="center" indent="1"/>
    </xf>
    <xf numFmtId="0" fontId="11" fillId="2" borderId="155" xfId="0" applyFont="1" applyFill="1" applyBorder="1" applyAlignment="1">
      <alignment horizontal="left" vertical="center" indent="1"/>
    </xf>
    <xf numFmtId="0" fontId="11" fillId="2" borderId="228" xfId="0" applyFont="1" applyFill="1" applyBorder="1" applyAlignment="1">
      <alignment horizontal="left" vertical="center" indent="1"/>
    </xf>
    <xf numFmtId="0" fontId="11" fillId="2" borderId="144" xfId="0" applyFont="1" applyFill="1" applyBorder="1" applyAlignment="1">
      <alignment horizontal="left" vertical="center" indent="1"/>
    </xf>
    <xf numFmtId="0" fontId="11" fillId="55" borderId="133" xfId="0" applyFont="1" applyFill="1" applyBorder="1" applyAlignment="1">
      <alignment horizontal="center" vertical="center"/>
    </xf>
    <xf numFmtId="0" fontId="140" fillId="55" borderId="87" xfId="0" applyFont="1" applyFill="1" applyBorder="1" applyAlignment="1">
      <alignment horizontal="center" vertical="center"/>
    </xf>
    <xf numFmtId="0" fontId="159" fillId="55" borderId="139" xfId="0" applyFont="1" applyFill="1" applyBorder="1" applyAlignment="1">
      <alignment horizontal="left" vertical="center" wrapText="1" indent="1"/>
    </xf>
    <xf numFmtId="0" fontId="11" fillId="54" borderId="133" xfId="0" applyFont="1" applyFill="1" applyBorder="1" applyAlignment="1">
      <alignment horizontal="center" vertical="center"/>
    </xf>
    <xf numFmtId="0" fontId="140" fillId="54" borderId="87" xfId="0" applyFont="1" applyFill="1" applyBorder="1" applyAlignment="1">
      <alignment horizontal="center" vertical="center"/>
    </xf>
    <xf numFmtId="0" fontId="159" fillId="54" borderId="139" xfId="0" applyFont="1" applyFill="1" applyBorder="1" applyAlignment="1">
      <alignment horizontal="left" vertical="center" wrapText="1" indent="1"/>
    </xf>
    <xf numFmtId="0" fontId="132" fillId="2" borderId="140" xfId="0" applyFont="1" applyFill="1" applyBorder="1" applyAlignment="1">
      <alignment horizontal="center" vertical="center"/>
    </xf>
    <xf numFmtId="0" fontId="140" fillId="0" borderId="77" xfId="0" applyFont="1" applyFill="1" applyBorder="1" applyAlignment="1">
      <alignment horizontal="left" vertical="center" indent="1"/>
    </xf>
    <xf numFmtId="0" fontId="159" fillId="0" borderId="254" xfId="0" applyFont="1" applyFill="1" applyBorder="1" applyAlignment="1">
      <alignment horizontal="left" vertical="center" indent="1"/>
    </xf>
    <xf numFmtId="0" fontId="159" fillId="0" borderId="254" xfId="0" applyFont="1" applyFill="1" applyBorder="1" applyAlignment="1">
      <alignment horizontal="left" vertical="center" wrapText="1" indent="1"/>
    </xf>
    <xf numFmtId="0" fontId="116" fillId="2" borderId="143" xfId="0" applyFont="1" applyFill="1" applyBorder="1" applyAlignment="1">
      <alignment horizontal="left" vertical="center" wrapText="1" indent="1"/>
    </xf>
    <xf numFmtId="0" fontId="11" fillId="54" borderId="140" xfId="0" applyFont="1" applyFill="1" applyBorder="1" applyAlignment="1">
      <alignment horizontal="center" vertical="center"/>
    </xf>
    <xf numFmtId="0" fontId="140" fillId="54" borderId="77" xfId="0" applyFont="1" applyFill="1" applyBorder="1" applyAlignment="1">
      <alignment horizontal="center" vertical="center"/>
    </xf>
    <xf numFmtId="0" fontId="159" fillId="54" borderId="143" xfId="0" applyFont="1" applyFill="1" applyBorder="1" applyAlignment="1">
      <alignment horizontal="left" vertical="center" wrapText="1" indent="1"/>
    </xf>
    <xf numFmtId="0" fontId="11" fillId="0" borderId="0" xfId="0" applyFont="1" applyFill="1" applyAlignment="1">
      <alignment horizontal="center"/>
    </xf>
    <xf numFmtId="0" fontId="11" fillId="0" borderId="0" xfId="0" applyFont="1" applyFill="1" applyAlignment="1">
      <alignment horizontal="left" wrapText="1" indent="1"/>
    </xf>
    <xf numFmtId="0" fontId="11" fillId="0" borderId="0" xfId="0" applyFont="1" applyFill="1" applyAlignment="1">
      <alignment horizontal="center" vertical="center"/>
    </xf>
    <xf numFmtId="0" fontId="13" fillId="0" borderId="0" xfId="0" applyFont="1" applyFill="1" applyAlignment="1">
      <alignment horizontal="left" vertical="center" indent="1"/>
    </xf>
    <xf numFmtId="0" fontId="158" fillId="0" borderId="0" xfId="0" applyFont="1" applyFill="1" applyAlignment="1">
      <alignment horizontal="left" vertical="center" indent="1"/>
    </xf>
    <xf numFmtId="0" fontId="13" fillId="0" borderId="0" xfId="0" applyFont="1" applyFill="1" applyAlignment="1">
      <alignment horizontal="left" vertical="center" wrapText="1" indent="1"/>
    </xf>
    <xf numFmtId="49" fontId="71" fillId="2" borderId="60" xfId="18" applyNumberFormat="1" applyFont="1" applyFill="1" applyBorder="1" applyAlignment="1">
      <alignment horizontal="left" vertical="center" wrapText="1" indent="1"/>
    </xf>
    <xf numFmtId="0" fontId="108" fillId="5" borderId="187" xfId="0" applyFont="1" applyFill="1" applyBorder="1" applyAlignment="1">
      <alignment vertical="center" wrapText="1"/>
    </xf>
    <xf numFmtId="0" fontId="108" fillId="5" borderId="167" xfId="0" applyFont="1" applyFill="1" applyBorder="1" applyAlignment="1">
      <alignment vertical="center" wrapText="1"/>
    </xf>
    <xf numFmtId="0" fontId="125" fillId="29" borderId="210" xfId="0" applyFont="1" applyFill="1" applyBorder="1" applyAlignment="1">
      <alignment horizontal="center" vertical="center" wrapText="1"/>
    </xf>
    <xf numFmtId="0" fontId="134" fillId="29" borderId="256" xfId="0" applyFont="1" applyFill="1" applyBorder="1" applyAlignment="1">
      <alignment horizontal="center" vertical="center" wrapText="1"/>
    </xf>
    <xf numFmtId="0" fontId="87" fillId="8" borderId="219" xfId="0" applyFont="1" applyFill="1" applyBorder="1" applyAlignment="1">
      <alignment horizontal="center" vertical="center" wrapText="1"/>
    </xf>
    <xf numFmtId="0" fontId="134" fillId="8" borderId="220" xfId="0" applyFont="1" applyFill="1" applyBorder="1" applyAlignment="1">
      <alignment horizontal="center" vertical="center" wrapText="1"/>
    </xf>
    <xf numFmtId="0" fontId="87" fillId="4" borderId="216" xfId="0" applyFont="1" applyFill="1" applyBorder="1" applyAlignment="1">
      <alignment horizontal="center" vertical="center" wrapText="1"/>
    </xf>
    <xf numFmtId="0" fontId="134" fillId="4" borderId="217" xfId="0" applyFont="1" applyFill="1" applyBorder="1" applyAlignment="1">
      <alignment horizontal="center" vertical="center" wrapText="1"/>
    </xf>
    <xf numFmtId="0" fontId="87" fillId="8" borderId="257" xfId="0" applyFont="1" applyFill="1" applyBorder="1" applyAlignment="1">
      <alignment horizontal="center" vertical="center" wrapText="1"/>
    </xf>
    <xf numFmtId="0" fontId="134" fillId="8" borderId="258" xfId="0" applyFont="1" applyFill="1" applyBorder="1" applyAlignment="1">
      <alignment horizontal="center" vertical="center" wrapText="1"/>
    </xf>
    <xf numFmtId="0" fontId="134" fillId="8" borderId="259" xfId="0" applyFont="1" applyFill="1" applyBorder="1" applyAlignment="1">
      <alignment horizontal="center" vertical="center" wrapText="1"/>
    </xf>
    <xf numFmtId="0" fontId="17" fillId="0" borderId="260" xfId="0" applyFont="1" applyBorder="1" applyAlignment="1">
      <alignment horizontal="center" vertical="center" wrapText="1"/>
    </xf>
    <xf numFmtId="0" fontId="124" fillId="3" borderId="261" xfId="0" applyFont="1" applyFill="1" applyBorder="1" applyAlignment="1">
      <alignment horizontal="center" vertical="center" wrapText="1"/>
    </xf>
    <xf numFmtId="0" fontId="124" fillId="3" borderId="262" xfId="0" applyFont="1" applyFill="1" applyBorder="1" applyAlignment="1">
      <alignment horizontal="center" vertical="center" wrapText="1"/>
    </xf>
    <xf numFmtId="0" fontId="165" fillId="3" borderId="263" xfId="0" applyFont="1" applyFill="1" applyBorder="1" applyAlignment="1">
      <alignment horizontal="center" vertical="center" wrapText="1"/>
    </xf>
    <xf numFmtId="0" fontId="165" fillId="3" borderId="264" xfId="0" applyFont="1" applyFill="1" applyBorder="1" applyAlignment="1">
      <alignment horizontal="center" vertical="center" wrapText="1"/>
    </xf>
    <xf numFmtId="0" fontId="125" fillId="5" borderId="265" xfId="0" applyFont="1" applyFill="1" applyBorder="1" applyAlignment="1">
      <alignment horizontal="left" vertical="center" wrapText="1" indent="1"/>
    </xf>
    <xf numFmtId="0" fontId="164" fillId="5" borderId="266" xfId="0" applyFont="1" applyFill="1" applyBorder="1" applyAlignment="1">
      <alignment horizontal="center" vertical="center" wrapText="1"/>
    </xf>
    <xf numFmtId="0" fontId="125" fillId="5" borderId="219" xfId="0" applyFont="1" applyFill="1" applyBorder="1" applyAlignment="1">
      <alignment horizontal="left" vertical="center" wrapText="1" indent="1"/>
    </xf>
    <xf numFmtId="0" fontId="134" fillId="5" borderId="267" xfId="0" applyFont="1" applyFill="1" applyBorder="1" applyAlignment="1">
      <alignment horizontal="center" vertical="center" wrapText="1"/>
    </xf>
    <xf numFmtId="0" fontId="164" fillId="29" borderId="256" xfId="0" applyFont="1" applyFill="1" applyBorder="1" applyAlignment="1">
      <alignment horizontal="center" vertical="center" wrapText="1"/>
    </xf>
    <xf numFmtId="0" fontId="125" fillId="29" borderId="169" xfId="0" applyFont="1" applyFill="1" applyBorder="1" applyAlignment="1">
      <alignment horizontal="center" vertical="center" wrapText="1"/>
    </xf>
    <xf numFmtId="0" fontId="134" fillId="29" borderId="268" xfId="0" applyFont="1" applyFill="1" applyBorder="1" applyAlignment="1">
      <alignment horizontal="center" vertical="center" wrapText="1"/>
    </xf>
    <xf numFmtId="0" fontId="125" fillId="29" borderId="170" xfId="0" applyFont="1" applyFill="1" applyBorder="1" applyAlignment="1">
      <alignment horizontal="center" vertical="center" wrapText="1"/>
    </xf>
    <xf numFmtId="0" fontId="134" fillId="29" borderId="269" xfId="0" applyFont="1" applyFill="1" applyBorder="1" applyAlignment="1">
      <alignment horizontal="center" vertical="center" wrapText="1"/>
    </xf>
    <xf numFmtId="0" fontId="94" fillId="0" borderId="6" xfId="0" applyFont="1" applyBorder="1" applyAlignment="1">
      <alignment horizontal="left" vertical="center" wrapText="1" indent="1"/>
    </xf>
    <xf numFmtId="0" fontId="124" fillId="9" borderId="261" xfId="0" applyFont="1" applyFill="1" applyBorder="1" applyAlignment="1">
      <alignment horizontal="center" vertical="center" wrapText="1"/>
    </xf>
    <xf numFmtId="0" fontId="124" fillId="9" borderId="262" xfId="0" applyFont="1" applyFill="1" applyBorder="1" applyAlignment="1">
      <alignment horizontal="center" vertical="center" wrapText="1"/>
    </xf>
    <xf numFmtId="0" fontId="124" fillId="9" borderId="272" xfId="0" applyFont="1" applyFill="1" applyBorder="1" applyAlignment="1">
      <alignment horizontal="center" vertical="center" wrapText="1"/>
    </xf>
    <xf numFmtId="0" fontId="124" fillId="9" borderId="273" xfId="0" applyFont="1" applyFill="1" applyBorder="1" applyAlignment="1">
      <alignment horizontal="center" vertical="center" wrapText="1"/>
    </xf>
    <xf numFmtId="0" fontId="124" fillId="9" borderId="274" xfId="0" applyFont="1" applyFill="1" applyBorder="1" applyAlignment="1">
      <alignment horizontal="center" vertical="center" wrapText="1"/>
    </xf>
    <xf numFmtId="0" fontId="166" fillId="9" borderId="263" xfId="0" applyFont="1" applyFill="1" applyBorder="1" applyAlignment="1">
      <alignment horizontal="center" vertical="center" wrapText="1"/>
    </xf>
    <xf numFmtId="0" fontId="166" fillId="9" borderId="264" xfId="0" applyFont="1" applyFill="1" applyBorder="1" applyAlignment="1">
      <alignment horizontal="center" vertical="center" wrapText="1"/>
    </xf>
    <xf numFmtId="0" fontId="166" fillId="9" borderId="275" xfId="0" applyFont="1" applyFill="1" applyBorder="1" applyAlignment="1">
      <alignment horizontal="center" vertical="center" wrapText="1"/>
    </xf>
    <xf numFmtId="0" fontId="166" fillId="9" borderId="276" xfId="0" applyFont="1" applyFill="1" applyBorder="1" applyAlignment="1">
      <alignment horizontal="center" vertical="center" wrapText="1"/>
    </xf>
    <xf numFmtId="0" fontId="166" fillId="9" borderId="277" xfId="0" applyFont="1" applyFill="1" applyBorder="1" applyAlignment="1">
      <alignment horizontal="center" vertical="center" wrapText="1"/>
    </xf>
    <xf numFmtId="0" fontId="167" fillId="61" borderId="0" xfId="0" applyFont="1" applyFill="1" applyAlignment="1">
      <alignment horizontal="left" vertical="center" indent="1"/>
    </xf>
    <xf numFmtId="0" fontId="108" fillId="25" borderId="0" xfId="0" applyFont="1" applyFill="1" applyBorder="1" applyAlignment="1">
      <alignment horizontal="left" vertical="center" wrapText="1"/>
    </xf>
    <xf numFmtId="0" fontId="87" fillId="8" borderId="210" xfId="0" applyFont="1" applyFill="1" applyBorder="1" applyAlignment="1">
      <alignment horizontal="left" vertical="center" wrapText="1"/>
    </xf>
    <xf numFmtId="0" fontId="134" fillId="8" borderId="218" xfId="0" applyFont="1" applyFill="1" applyBorder="1" applyAlignment="1">
      <alignment horizontal="left" vertical="center" wrapText="1"/>
    </xf>
    <xf numFmtId="0" fontId="71" fillId="0" borderId="6" xfId="0" applyFont="1" applyBorder="1" applyAlignment="1">
      <alignment horizontal="left" vertical="center" wrapText="1"/>
    </xf>
    <xf numFmtId="0" fontId="71" fillId="0" borderId="6" xfId="0" applyFont="1" applyFill="1" applyBorder="1" applyAlignment="1">
      <alignment horizontal="left" vertical="center" wrapText="1"/>
    </xf>
    <xf numFmtId="0" fontId="155" fillId="0" borderId="6" xfId="0" applyFont="1" applyBorder="1" applyAlignment="1">
      <alignment horizontal="left" vertical="center" wrapText="1"/>
    </xf>
    <xf numFmtId="0" fontId="86" fillId="0" borderId="5" xfId="0" applyFont="1" applyFill="1" applyBorder="1" applyAlignment="1">
      <alignment horizontal="left" vertical="center" wrapText="1" indent="1"/>
    </xf>
    <xf numFmtId="0" fontId="71" fillId="0" borderId="0" xfId="0" applyFont="1" applyAlignment="1">
      <alignment horizontal="left" vertical="center" wrapText="1"/>
    </xf>
    <xf numFmtId="49" fontId="168" fillId="2" borderId="51" xfId="20" applyNumberFormat="1" applyFont="1" applyFill="1" applyBorder="1" applyAlignment="1">
      <alignment horizontal="left" vertical="center" wrapText="1" indent="1"/>
    </xf>
    <xf numFmtId="49" fontId="168" fillId="2" borderId="0" xfId="20" applyNumberFormat="1" applyFont="1" applyFill="1" applyBorder="1" applyAlignment="1">
      <alignment horizontal="center" vertical="center" wrapText="1"/>
    </xf>
    <xf numFmtId="49" fontId="168" fillId="2" borderId="51" xfId="20" applyNumberFormat="1" applyFont="1" applyFill="1" applyBorder="1" applyAlignment="1">
      <alignment horizontal="left" vertical="center" indent="1"/>
    </xf>
    <xf numFmtId="0" fontId="169" fillId="2" borderId="8" xfId="20" applyFont="1" applyFill="1" applyBorder="1" applyAlignment="1">
      <alignment horizontal="center" vertical="center"/>
    </xf>
    <xf numFmtId="0" fontId="170" fillId="2" borderId="9" xfId="20" applyFont="1" applyFill="1" applyBorder="1" applyAlignment="1">
      <alignment horizontal="left" vertical="center" indent="1"/>
    </xf>
    <xf numFmtId="0" fontId="91" fillId="2" borderId="9" xfId="20" applyNumberFormat="1" applyFont="1" applyFill="1" applyBorder="1" applyAlignment="1">
      <alignment horizontal="left" vertical="center" wrapText="1" indent="1"/>
    </xf>
    <xf numFmtId="0" fontId="102" fillId="2" borderId="10" xfId="20" applyNumberFormat="1" applyFont="1" applyFill="1" applyBorder="1" applyAlignment="1">
      <alignment horizontal="left" vertical="center" wrapText="1" indent="1"/>
    </xf>
    <xf numFmtId="0" fontId="89" fillId="2" borderId="0" xfId="20" applyNumberFormat="1" applyFont="1" applyFill="1" applyBorder="1" applyAlignment="1">
      <alignment horizontal="left" vertical="center" wrapText="1" indent="1"/>
    </xf>
    <xf numFmtId="0" fontId="102" fillId="2" borderId="0" xfId="20" applyNumberFormat="1" applyFont="1" applyFill="1" applyBorder="1" applyAlignment="1">
      <alignment horizontal="left" vertical="center" wrapText="1" indent="1"/>
    </xf>
    <xf numFmtId="0" fontId="171" fillId="12" borderId="21" xfId="20" applyNumberFormat="1" applyFont="1" applyFill="1" applyBorder="1" applyAlignment="1">
      <alignment horizontal="center" vertical="center"/>
    </xf>
    <xf numFmtId="0" fontId="170" fillId="2" borderId="48" xfId="20" applyFont="1" applyFill="1" applyBorder="1" applyAlignment="1">
      <alignment horizontal="left" vertical="center" indent="1"/>
    </xf>
    <xf numFmtId="0" fontId="91" fillId="2" borderId="49" xfId="20" applyNumberFormat="1" applyFont="1" applyFill="1" applyBorder="1" applyAlignment="1">
      <alignment horizontal="left" vertical="center" wrapText="1" indent="1"/>
    </xf>
    <xf numFmtId="0" fontId="102" fillId="2" borderId="49" xfId="20" applyNumberFormat="1" applyFont="1" applyFill="1" applyBorder="1" applyAlignment="1">
      <alignment horizontal="left" vertical="center" wrapText="1" indent="1"/>
    </xf>
    <xf numFmtId="0" fontId="89" fillId="2" borderId="49" xfId="20" applyNumberFormat="1" applyFont="1" applyFill="1" applyBorder="1" applyAlignment="1">
      <alignment horizontal="left" vertical="center" wrapText="1" indent="1"/>
    </xf>
    <xf numFmtId="0" fontId="171" fillId="14" borderId="21" xfId="20" applyNumberFormat="1" applyFont="1" applyFill="1" applyBorder="1" applyAlignment="1">
      <alignment horizontal="center" vertical="center"/>
    </xf>
    <xf numFmtId="0" fontId="170" fillId="2" borderId="50" xfId="20" applyFont="1" applyFill="1" applyBorder="1" applyAlignment="1">
      <alignment horizontal="left" vertical="center" indent="1"/>
    </xf>
    <xf numFmtId="0" fontId="91" fillId="2" borderId="279" xfId="20" applyNumberFormat="1" applyFont="1" applyFill="1" applyBorder="1" applyAlignment="1">
      <alignment horizontal="left" vertical="center" wrapText="1" indent="1"/>
    </xf>
    <xf numFmtId="0" fontId="102" fillId="2" borderId="279" xfId="20" applyNumberFormat="1" applyFont="1" applyFill="1" applyBorder="1" applyAlignment="1">
      <alignment horizontal="left" vertical="center" wrapText="1" indent="1"/>
    </xf>
    <xf numFmtId="0" fontId="171" fillId="14" borderId="280" xfId="20" applyNumberFormat="1" applyFont="1" applyFill="1" applyBorder="1" applyAlignment="1">
      <alignment horizontal="center" vertical="center"/>
    </xf>
    <xf numFmtId="0" fontId="89" fillId="2" borderId="279" xfId="20" applyNumberFormat="1" applyFont="1" applyFill="1" applyBorder="1" applyAlignment="1">
      <alignment horizontal="left" vertical="center" wrapText="1" indent="1"/>
    </xf>
    <xf numFmtId="0" fontId="170" fillId="2" borderId="0" xfId="20" applyFont="1" applyFill="1" applyAlignment="1">
      <alignment horizontal="left" vertical="center" indent="1"/>
    </xf>
    <xf numFmtId="0" fontId="89" fillId="2" borderId="0" xfId="20" applyFont="1" applyFill="1" applyAlignment="1">
      <alignment horizontal="left" vertical="center" wrapText="1" indent="1"/>
    </xf>
    <xf numFmtId="0" fontId="171" fillId="15" borderId="281" xfId="20" applyNumberFormat="1" applyFont="1" applyFill="1" applyBorder="1" applyAlignment="1">
      <alignment horizontal="center" vertical="center"/>
    </xf>
    <xf numFmtId="0" fontId="170" fillId="2" borderId="282" xfId="20" applyFont="1" applyFill="1" applyBorder="1" applyAlignment="1">
      <alignment horizontal="left" vertical="center" indent="1"/>
    </xf>
    <xf numFmtId="0" fontId="88" fillId="2" borderId="282" xfId="20" applyFont="1" applyFill="1" applyBorder="1" applyAlignment="1">
      <alignment horizontal="left" vertical="center" wrapText="1" indent="1"/>
    </xf>
    <xf numFmtId="0" fontId="89" fillId="2" borderId="282" xfId="20" applyFont="1" applyFill="1" applyBorder="1" applyAlignment="1">
      <alignment horizontal="left" vertical="center" wrapText="1" indent="1"/>
    </xf>
    <xf numFmtId="0" fontId="89" fillId="2" borderId="282" xfId="20" applyNumberFormat="1" applyFont="1" applyFill="1" applyBorder="1" applyAlignment="1">
      <alignment horizontal="left" vertical="center" wrapText="1" indent="1"/>
    </xf>
    <xf numFmtId="0" fontId="173" fillId="2" borderId="48" xfId="20" applyFont="1" applyFill="1" applyBorder="1" applyAlignment="1">
      <alignment horizontal="center" vertical="center"/>
    </xf>
    <xf numFmtId="0" fontId="173" fillId="2" borderId="282" xfId="20" applyFont="1" applyFill="1" applyBorder="1" applyAlignment="1">
      <alignment horizontal="center" vertical="center"/>
    </xf>
    <xf numFmtId="0" fontId="64" fillId="0" borderId="59" xfId="4" applyFill="1" applyBorder="1" applyAlignment="1">
      <alignment vertical="center" wrapText="1"/>
    </xf>
    <xf numFmtId="49" fontId="174" fillId="0" borderId="58" xfId="0" applyNumberFormat="1" applyFont="1" applyFill="1" applyBorder="1" applyAlignment="1">
      <alignment horizontal="left" vertical="center" wrapText="1"/>
    </xf>
    <xf numFmtId="49" fontId="174" fillId="0" borderId="56" xfId="0" applyNumberFormat="1" applyFont="1" applyFill="1" applyBorder="1" applyAlignment="1">
      <alignment horizontal="left" vertical="center" wrapText="1"/>
    </xf>
    <xf numFmtId="0" fontId="174" fillId="0" borderId="59" xfId="0" applyFont="1" applyFill="1" applyBorder="1" applyAlignment="1">
      <alignment vertical="center" wrapText="1"/>
    </xf>
    <xf numFmtId="49" fontId="175" fillId="0" borderId="60" xfId="18" applyNumberFormat="1" applyFont="1" applyFill="1" applyBorder="1" applyAlignment="1">
      <alignment horizontal="left" vertical="center" wrapText="1"/>
    </xf>
    <xf numFmtId="0" fontId="176" fillId="0" borderId="59" xfId="4" applyFont="1" applyFill="1" applyBorder="1" applyAlignment="1">
      <alignment horizontal="left" vertical="center" wrapText="1" indent="1"/>
    </xf>
    <xf numFmtId="0" fontId="175" fillId="0" borderId="56" xfId="18" applyFont="1" applyFill="1" applyBorder="1" applyAlignment="1">
      <alignment horizontal="left" vertical="center" wrapText="1" indent="1"/>
    </xf>
    <xf numFmtId="0" fontId="0" fillId="0" borderId="60" xfId="0" applyFont="1" applyFill="1" applyBorder="1" applyAlignment="1">
      <alignment horizontal="left" vertical="center" wrapText="1"/>
    </xf>
    <xf numFmtId="0" fontId="64" fillId="0" borderId="59" xfId="4" applyFill="1" applyBorder="1" applyAlignment="1">
      <alignment horizontal="left" vertical="center" indent="1"/>
    </xf>
    <xf numFmtId="0" fontId="177" fillId="2" borderId="58" xfId="18" applyFont="1" applyFill="1" applyBorder="1" applyAlignment="1">
      <alignment horizontal="left" vertical="center" wrapText="1" indent="1"/>
    </xf>
    <xf numFmtId="49" fontId="175" fillId="2" borderId="60" xfId="18" applyNumberFormat="1" applyFont="1" applyFill="1" applyBorder="1" applyAlignment="1">
      <alignment horizontal="left" vertical="center" wrapText="1" indent="1"/>
    </xf>
    <xf numFmtId="0" fontId="177" fillId="26" borderId="58" xfId="0" applyFont="1" applyFill="1" applyBorder="1" applyAlignment="1">
      <alignment horizontal="left" vertical="center" wrapText="1" indent="1"/>
    </xf>
    <xf numFmtId="0" fontId="178" fillId="2" borderId="0" xfId="16" applyFont="1" applyFill="1" applyAlignment="1">
      <alignment horizontal="left" vertical="center" indent="1"/>
    </xf>
    <xf numFmtId="0" fontId="179" fillId="2" borderId="0" xfId="5" applyFont="1" applyFill="1" applyAlignment="1">
      <alignment horizontal="center" vertical="center" wrapText="1"/>
    </xf>
    <xf numFmtId="0" fontId="180" fillId="0" borderId="283" xfId="0" applyFont="1" applyFill="1" applyBorder="1" applyAlignment="1">
      <alignment horizontal="center" vertical="center" wrapText="1"/>
    </xf>
    <xf numFmtId="0" fontId="180" fillId="62" borderId="283" xfId="0" applyFont="1" applyFill="1" applyBorder="1" applyAlignment="1">
      <alignment horizontal="center" vertical="center" wrapText="1"/>
    </xf>
    <xf numFmtId="0" fontId="120" fillId="2" borderId="0" xfId="0" applyFont="1" applyFill="1" applyAlignment="1">
      <alignment horizontal="center" vertical="center" wrapText="1"/>
    </xf>
    <xf numFmtId="0" fontId="181" fillId="0" borderId="1" xfId="0" applyFont="1" applyBorder="1" applyAlignment="1">
      <alignment horizontal="center" vertical="center" wrapText="1"/>
    </xf>
    <xf numFmtId="0" fontId="180" fillId="13" borderId="283" xfId="0" applyFont="1" applyFill="1" applyBorder="1" applyAlignment="1">
      <alignment horizontal="center" vertical="center" wrapText="1"/>
    </xf>
    <xf numFmtId="0" fontId="180" fillId="14" borderId="283" xfId="0" applyFont="1" applyFill="1" applyBorder="1" applyAlignment="1">
      <alignment horizontal="center" vertical="center" wrapText="1"/>
    </xf>
    <xf numFmtId="0" fontId="182" fillId="18" borderId="283" xfId="0" applyFont="1" applyFill="1" applyBorder="1" applyAlignment="1">
      <alignment horizontal="center" vertical="center" wrapText="1"/>
    </xf>
    <xf numFmtId="0" fontId="172" fillId="13" borderId="278" xfId="20" applyNumberFormat="1" applyFont="1" applyFill="1" applyBorder="1" applyAlignment="1">
      <alignment horizontal="center" vertical="center"/>
    </xf>
    <xf numFmtId="0" fontId="171" fillId="12" borderId="215" xfId="20" applyNumberFormat="1" applyFont="1" applyFill="1" applyBorder="1" applyAlignment="1">
      <alignment horizontal="center" vertical="center"/>
    </xf>
    <xf numFmtId="0" fontId="173" fillId="2" borderId="285" xfId="20" applyFont="1" applyFill="1" applyBorder="1" applyAlignment="1">
      <alignment horizontal="center" vertical="center"/>
    </xf>
    <xf numFmtId="0" fontId="170" fillId="2" borderId="285" xfId="20" applyFont="1" applyFill="1" applyBorder="1" applyAlignment="1">
      <alignment horizontal="left" vertical="center" indent="1"/>
    </xf>
    <xf numFmtId="0" fontId="91" fillId="2" borderId="284" xfId="20" applyNumberFormat="1" applyFont="1" applyFill="1" applyBorder="1" applyAlignment="1">
      <alignment horizontal="left" vertical="center" wrapText="1" indent="1"/>
    </xf>
    <xf numFmtId="0" fontId="102" fillId="2" borderId="284" xfId="20" applyNumberFormat="1" applyFont="1" applyFill="1" applyBorder="1" applyAlignment="1">
      <alignment horizontal="left" vertical="center" wrapText="1" indent="1"/>
    </xf>
    <xf numFmtId="0" fontId="172" fillId="13" borderId="286" xfId="20" applyNumberFormat="1" applyFont="1" applyFill="1" applyBorder="1" applyAlignment="1">
      <alignment horizontal="center" vertical="center"/>
    </xf>
    <xf numFmtId="0" fontId="89" fillId="2" borderId="284" xfId="20" applyNumberFormat="1" applyFont="1" applyFill="1" applyBorder="1" applyAlignment="1">
      <alignment horizontal="left" vertical="center" wrapText="1" indent="1"/>
    </xf>
    <xf numFmtId="0" fontId="173" fillId="2" borderId="8" xfId="20" applyFont="1" applyFill="1" applyBorder="1" applyAlignment="1">
      <alignment horizontal="center" vertical="center"/>
    </xf>
    <xf numFmtId="0" fontId="169" fillId="2" borderId="50" xfId="20" applyFont="1" applyFill="1" applyBorder="1" applyAlignment="1">
      <alignment horizontal="center" vertical="center"/>
    </xf>
    <xf numFmtId="0" fontId="174" fillId="0" borderId="56" xfId="0" applyFont="1" applyFill="1" applyBorder="1" applyAlignment="1">
      <alignment horizontal="left" vertical="center" wrapText="1"/>
    </xf>
    <xf numFmtId="0" fontId="71" fillId="0" borderId="0" xfId="0" applyFont="1" applyBorder="1" applyAlignment="1">
      <alignment horizontal="left" vertical="center" wrapText="1" indent="1"/>
    </xf>
    <xf numFmtId="0" fontId="71" fillId="0" borderId="0" xfId="0" applyFont="1" applyBorder="1" applyAlignment="1">
      <alignment horizontal="center" vertical="center" wrapText="1"/>
    </xf>
    <xf numFmtId="0" fontId="11" fillId="0" borderId="0" xfId="0" applyFont="1" applyFill="1" applyBorder="1"/>
    <xf numFmtId="0" fontId="11" fillId="0" borderId="0" xfId="0" applyFont="1" applyFill="1" applyBorder="1" applyAlignment="1">
      <alignment wrapText="1"/>
    </xf>
    <xf numFmtId="0" fontId="71" fillId="0" borderId="0" xfId="0" applyFont="1" applyBorder="1" applyAlignment="1">
      <alignment horizontal="center"/>
    </xf>
    <xf numFmtId="0" fontId="71" fillId="2" borderId="0" xfId="0" applyFont="1" applyFill="1" applyBorder="1" applyAlignment="1">
      <alignment horizontal="center" vertical="center" wrapText="1"/>
    </xf>
    <xf numFmtId="0" fontId="11" fillId="2" borderId="0" xfId="0" applyFont="1" applyFill="1" applyBorder="1"/>
    <xf numFmtId="0" fontId="11" fillId="2" borderId="0" xfId="0" applyFont="1" applyFill="1" applyBorder="1" applyAlignment="1">
      <alignment wrapText="1"/>
    </xf>
    <xf numFmtId="0" fontId="71" fillId="2" borderId="0" xfId="0" applyFont="1" applyFill="1" applyBorder="1" applyAlignment="1">
      <alignment horizontal="center"/>
    </xf>
    <xf numFmtId="0" fontId="7" fillId="0" borderId="0" xfId="2" applyFill="1" applyBorder="1" applyAlignment="1">
      <alignment wrapText="1"/>
    </xf>
    <xf numFmtId="0" fontId="7" fillId="0" borderId="0" xfId="2" applyFont="1" applyFill="1" applyBorder="1"/>
    <xf numFmtId="0" fontId="20" fillId="2" borderId="0" xfId="16" applyFill="1"/>
    <xf numFmtId="0" fontId="51" fillId="2" borderId="0" xfId="2" applyFont="1" applyFill="1" applyAlignment="1">
      <alignment horizontal="left" vertical="center"/>
    </xf>
    <xf numFmtId="0" fontId="63" fillId="2" borderId="0" xfId="2" applyFont="1" applyFill="1" applyAlignment="1">
      <alignment horizontal="left" vertical="center"/>
    </xf>
    <xf numFmtId="0" fontId="51" fillId="2" borderId="0" xfId="2" applyFont="1" applyFill="1" applyAlignment="1">
      <alignment vertical="center" wrapText="1"/>
    </xf>
    <xf numFmtId="0" fontId="51" fillId="2" borderId="9" xfId="2" applyFont="1" applyFill="1" applyBorder="1" applyAlignment="1">
      <alignment horizontal="center" vertical="center"/>
    </xf>
    <xf numFmtId="0" fontId="51" fillId="2" borderId="0" xfId="2" applyFont="1" applyFill="1" applyAlignment="1">
      <alignment horizontal="left" wrapText="1"/>
    </xf>
    <xf numFmtId="0" fontId="51" fillId="2" borderId="0" xfId="2" applyFont="1" applyFill="1"/>
    <xf numFmtId="0" fontId="65" fillId="6" borderId="52" xfId="0" applyFont="1" applyFill="1" applyBorder="1" applyAlignment="1">
      <alignment horizontal="left" vertical="center" wrapText="1" indent="1"/>
    </xf>
    <xf numFmtId="0" fontId="65" fillId="6" borderId="53" xfId="0" applyFont="1" applyFill="1" applyBorder="1" applyAlignment="1">
      <alignment horizontal="left" vertical="center" wrapText="1" indent="1"/>
    </xf>
    <xf numFmtId="0" fontId="65" fillId="6" borderId="54" xfId="0" applyFont="1" applyFill="1" applyBorder="1" applyAlignment="1">
      <alignment horizontal="left" vertical="center" wrapText="1" indent="1"/>
    </xf>
    <xf numFmtId="0" fontId="114" fillId="6" borderId="163" xfId="18" applyFont="1" applyFill="1" applyBorder="1" applyAlignment="1">
      <alignment horizontal="left" vertical="center" wrapText="1" indent="1"/>
    </xf>
    <xf numFmtId="0" fontId="114" fillId="6" borderId="0" xfId="18" applyFont="1" applyFill="1" applyBorder="1" applyAlignment="1">
      <alignment horizontal="left" vertical="center" wrapText="1" indent="1"/>
    </xf>
    <xf numFmtId="0" fontId="114" fillId="6" borderId="164" xfId="18" applyFont="1" applyFill="1" applyBorder="1" applyAlignment="1">
      <alignment horizontal="left" vertical="center" wrapText="1" indent="1"/>
    </xf>
    <xf numFmtId="0" fontId="114" fillId="6" borderId="61" xfId="18" applyFont="1" applyFill="1" applyBorder="1" applyAlignment="1">
      <alignment horizontal="left" vertical="center" wrapText="1" indent="1"/>
    </xf>
    <xf numFmtId="0" fontId="114" fillId="6" borderId="62" xfId="18" applyFont="1" applyFill="1" applyBorder="1" applyAlignment="1">
      <alignment horizontal="left" vertical="center" wrapText="1" indent="1"/>
    </xf>
    <xf numFmtId="0" fontId="114" fillId="6" borderId="63" xfId="18" applyFont="1" applyFill="1" applyBorder="1" applyAlignment="1">
      <alignment horizontal="left" vertical="center" wrapText="1" indent="1"/>
    </xf>
    <xf numFmtId="0" fontId="114" fillId="6" borderId="52" xfId="18" applyFont="1" applyFill="1" applyBorder="1" applyAlignment="1">
      <alignment horizontal="left" vertical="center" wrapText="1" indent="1"/>
    </xf>
    <xf numFmtId="0" fontId="114" fillId="6" borderId="53" xfId="18" applyFont="1" applyFill="1" applyBorder="1" applyAlignment="1">
      <alignment horizontal="left" vertical="center" wrapText="1" indent="1"/>
    </xf>
    <xf numFmtId="0" fontId="114" fillId="6" borderId="54" xfId="18" applyFont="1" applyFill="1" applyBorder="1" applyAlignment="1">
      <alignment horizontal="left" vertical="center" wrapText="1" indent="1"/>
    </xf>
    <xf numFmtId="0" fontId="114" fillId="6" borderId="80" xfId="18" applyFont="1" applyFill="1" applyBorder="1" applyAlignment="1">
      <alignment horizontal="left" vertical="center" wrapText="1" indent="1"/>
    </xf>
    <xf numFmtId="0" fontId="114" fillId="6" borderId="165" xfId="18" applyFont="1" applyFill="1" applyBorder="1" applyAlignment="1">
      <alignment horizontal="left" vertical="center" wrapText="1" indent="1"/>
    </xf>
    <xf numFmtId="0" fontId="114" fillId="6" borderId="166" xfId="18" applyFont="1" applyFill="1" applyBorder="1" applyAlignment="1">
      <alignment horizontal="left" vertical="center" wrapText="1" indent="1"/>
    </xf>
    <xf numFmtId="0" fontId="106" fillId="8" borderId="191" xfId="0" applyFont="1" applyFill="1" applyBorder="1" applyAlignment="1">
      <alignment horizontal="left" vertical="center" indent="1"/>
    </xf>
    <xf numFmtId="0" fontId="106" fillId="8" borderId="0" xfId="0" applyFont="1" applyFill="1" applyBorder="1" applyAlignment="1">
      <alignment horizontal="left" vertical="center" indent="1"/>
    </xf>
    <xf numFmtId="0" fontId="106" fillId="3" borderId="187" xfId="0" applyFont="1" applyFill="1" applyBorder="1" applyAlignment="1">
      <alignment horizontal="center" vertical="center" wrapText="1"/>
    </xf>
    <xf numFmtId="0" fontId="106" fillId="3" borderId="167" xfId="0" applyFont="1" applyFill="1" applyBorder="1" applyAlignment="1">
      <alignment horizontal="center" vertical="center" wrapText="1"/>
    </xf>
    <xf numFmtId="0" fontId="108" fillId="5" borderId="189" xfId="0" applyFont="1" applyFill="1" applyBorder="1" applyAlignment="1">
      <alignment horizontal="left" vertical="center" wrapText="1" indent="1"/>
    </xf>
    <xf numFmtId="0" fontId="108" fillId="5" borderId="255" xfId="0" applyFont="1" applyFill="1" applyBorder="1" applyAlignment="1">
      <alignment horizontal="left" vertical="center" wrapText="1" indent="1"/>
    </xf>
    <xf numFmtId="0" fontId="106" fillId="9" borderId="270" xfId="0" applyFont="1" applyFill="1" applyBorder="1" applyAlignment="1">
      <alignment horizontal="center" vertical="center"/>
    </xf>
    <xf numFmtId="0" fontId="106" fillId="9" borderId="2" xfId="0" applyFont="1" applyFill="1" applyBorder="1" applyAlignment="1">
      <alignment horizontal="center" vertical="center"/>
    </xf>
    <xf numFmtId="0" fontId="106" fillId="9" borderId="271" xfId="0" applyFont="1" applyFill="1" applyBorder="1" applyAlignment="1">
      <alignment horizontal="center" vertical="center"/>
    </xf>
    <xf numFmtId="165" fontId="31" fillId="16" borderId="0" xfId="3" applyNumberFormat="1" applyFont="1" applyFill="1" applyBorder="1" applyAlignment="1">
      <alignment horizontal="center" vertical="top" wrapText="1"/>
    </xf>
    <xf numFmtId="49" fontId="41" fillId="0" borderId="0" xfId="2" applyNumberFormat="1" applyFont="1" applyFill="1" applyBorder="1" applyAlignment="1">
      <alignment horizontal="left" vertical="center"/>
    </xf>
    <xf numFmtId="49" fontId="41" fillId="0" borderId="8" xfId="2" applyNumberFormat="1" applyFont="1" applyFill="1" applyBorder="1" applyAlignment="1">
      <alignment horizontal="left" vertical="center"/>
    </xf>
    <xf numFmtId="49" fontId="45" fillId="0" borderId="0" xfId="2" applyNumberFormat="1" applyFont="1" applyFill="1" applyBorder="1" applyAlignment="1">
      <alignment horizontal="center" wrapText="1"/>
    </xf>
    <xf numFmtId="0" fontId="43" fillId="7" borderId="12" xfId="2" applyFont="1" applyFill="1" applyBorder="1" applyAlignment="1">
      <alignment horizontal="center" vertical="center"/>
    </xf>
    <xf numFmtId="0" fontId="46" fillId="16" borderId="22" xfId="2" applyFont="1" applyFill="1" applyBorder="1" applyAlignment="1">
      <alignment horizontal="center" vertical="center" wrapText="1"/>
    </xf>
    <xf numFmtId="0" fontId="46" fillId="16" borderId="24" xfId="2" applyFont="1" applyFill="1" applyBorder="1" applyAlignment="1">
      <alignment horizontal="center" vertical="center" wrapText="1"/>
    </xf>
    <xf numFmtId="0" fontId="46" fillId="16" borderId="26" xfId="2" applyFont="1" applyFill="1" applyBorder="1" applyAlignment="1">
      <alignment horizontal="center" vertical="center" wrapText="1"/>
    </xf>
    <xf numFmtId="9" fontId="60" fillId="16" borderId="23" xfId="3" applyNumberFormat="1" applyFont="1" applyFill="1" applyBorder="1" applyAlignment="1">
      <alignment horizontal="center" vertical="center" wrapText="1"/>
    </xf>
    <xf numFmtId="9" fontId="60" fillId="16" borderId="25" xfId="3" applyNumberFormat="1" applyFont="1" applyFill="1" applyBorder="1" applyAlignment="1">
      <alignment horizontal="center" vertical="center" wrapText="1"/>
    </xf>
    <xf numFmtId="9" fontId="60" fillId="16" borderId="27" xfId="3" applyNumberFormat="1" applyFont="1" applyFill="1" applyBorder="1" applyAlignment="1">
      <alignment horizontal="center" vertical="center" wrapText="1"/>
    </xf>
    <xf numFmtId="0" fontId="111" fillId="27" borderId="167" xfId="0" applyFont="1" applyFill="1" applyBorder="1" applyAlignment="1">
      <alignment horizontal="left" vertical="top" wrapText="1" indent="1"/>
    </xf>
    <xf numFmtId="0" fontId="111" fillId="27" borderId="0" xfId="0" applyFont="1" applyFill="1" applyBorder="1" applyAlignment="1">
      <alignment horizontal="left" vertical="top" wrapText="1" indent="1"/>
    </xf>
    <xf numFmtId="0" fontId="108" fillId="9" borderId="176" xfId="0" applyFont="1" applyFill="1" applyBorder="1" applyAlignment="1">
      <alignment horizontal="left" vertical="center" wrapText="1" indent="1"/>
    </xf>
    <xf numFmtId="0" fontId="108" fillId="9" borderId="2" xfId="0" applyFont="1" applyFill="1" applyBorder="1" applyAlignment="1">
      <alignment horizontal="left" vertical="center" wrapText="1" indent="1"/>
    </xf>
    <xf numFmtId="0" fontId="11" fillId="2" borderId="204"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08" fillId="10" borderId="167" xfId="0" applyFont="1" applyFill="1" applyBorder="1" applyAlignment="1">
      <alignment horizontal="left" vertical="center" wrapText="1" indent="1"/>
    </xf>
    <xf numFmtId="0" fontId="108" fillId="10" borderId="0" xfId="0" applyFont="1" applyFill="1" applyBorder="1" applyAlignment="1">
      <alignment horizontal="left" vertical="center" wrapText="1" indent="1"/>
    </xf>
    <xf numFmtId="0" fontId="108" fillId="10" borderId="64" xfId="0" applyFont="1" applyFill="1" applyBorder="1" applyAlignment="1">
      <alignment horizontal="left" vertical="center" wrapText="1" indent="1"/>
    </xf>
    <xf numFmtId="0" fontId="11" fillId="2" borderId="81" xfId="0" applyFont="1" applyFill="1" applyBorder="1" applyAlignment="1">
      <alignment horizontal="left" vertical="center" wrapText="1" indent="1"/>
    </xf>
    <xf numFmtId="0" fontId="11" fillId="2" borderId="226" xfId="0" applyFont="1" applyFill="1" applyBorder="1" applyAlignment="1">
      <alignment horizontal="left" vertical="center" wrapText="1" indent="1"/>
    </xf>
    <xf numFmtId="0" fontId="11" fillId="2" borderId="205" xfId="0" applyFont="1" applyFill="1" applyBorder="1" applyAlignment="1">
      <alignment horizontal="left" vertical="center" wrapText="1" indent="1"/>
    </xf>
    <xf numFmtId="0" fontId="127" fillId="27" borderId="175" xfId="0" applyFont="1" applyFill="1" applyBorder="1" applyAlignment="1">
      <alignment horizontal="left" vertical="top" wrapText="1" indent="1"/>
    </xf>
    <xf numFmtId="0" fontId="127" fillId="27" borderId="1" xfId="0" applyFont="1" applyFill="1" applyBorder="1" applyAlignment="1">
      <alignment horizontal="left" vertical="top" wrapText="1" indent="1"/>
    </xf>
    <xf numFmtId="0" fontId="108" fillId="25" borderId="191" xfId="0" applyFont="1" applyFill="1" applyBorder="1" applyAlignment="1">
      <alignment horizontal="left" vertical="top" wrapText="1" indent="1"/>
    </xf>
    <xf numFmtId="0" fontId="108" fillId="6" borderId="62" xfId="0" applyFont="1" applyFill="1" applyBorder="1" applyAlignment="1">
      <alignment horizontal="left" vertical="center" wrapText="1" indent="1"/>
    </xf>
    <xf numFmtId="0" fontId="108" fillId="6" borderId="0" xfId="0" applyFont="1" applyFill="1" applyBorder="1" applyAlignment="1">
      <alignment horizontal="left" vertical="center" wrapText="1" indent="1"/>
    </xf>
    <xf numFmtId="0" fontId="108" fillId="6" borderId="176" xfId="0" applyFont="1" applyFill="1" applyBorder="1" applyAlignment="1">
      <alignment horizontal="left" vertical="center" wrapText="1" indent="1"/>
    </xf>
    <xf numFmtId="0" fontId="108" fillId="30" borderId="167" xfId="0" applyFont="1" applyFill="1" applyBorder="1" applyAlignment="1">
      <alignment horizontal="left" vertical="center" wrapText="1" indent="1"/>
    </xf>
    <xf numFmtId="0" fontId="108" fillId="30" borderId="0" xfId="0" applyFont="1" applyFill="1" applyBorder="1" applyAlignment="1">
      <alignment horizontal="left" vertical="center" wrapText="1" indent="1"/>
    </xf>
    <xf numFmtId="0" fontId="108" fillId="30" borderId="176" xfId="0" applyFont="1" applyFill="1" applyBorder="1" applyAlignment="1">
      <alignment horizontal="left" vertical="center" wrapText="1" indent="1"/>
    </xf>
    <xf numFmtId="0" fontId="133" fillId="2" borderId="204" xfId="0" applyFont="1" applyFill="1" applyBorder="1" applyAlignment="1">
      <alignment horizontal="left" vertical="center" wrapText="1" indent="1"/>
    </xf>
    <xf numFmtId="0" fontId="133" fillId="2" borderId="202" xfId="0" applyFont="1" applyFill="1" applyBorder="1" applyAlignment="1">
      <alignment horizontal="left" vertical="center" wrapText="1" indent="1"/>
    </xf>
    <xf numFmtId="0" fontId="133" fillId="2" borderId="205" xfId="0" applyFont="1" applyFill="1" applyBorder="1" applyAlignment="1">
      <alignment horizontal="left" vertical="center" wrapText="1" indent="1"/>
    </xf>
    <xf numFmtId="0" fontId="108" fillId="5" borderId="207" xfId="0" applyFont="1" applyFill="1" applyBorder="1" applyAlignment="1">
      <alignment horizontal="left" vertical="top" wrapText="1" indent="1"/>
    </xf>
    <xf numFmtId="0" fontId="108" fillId="5" borderId="208" xfId="0" applyFont="1" applyFill="1" applyBorder="1" applyAlignment="1">
      <alignment horizontal="left" vertical="top" wrapText="1" indent="1"/>
    </xf>
    <xf numFmtId="0" fontId="108" fillId="5" borderId="209" xfId="0" applyFont="1" applyFill="1" applyBorder="1" applyAlignment="1">
      <alignment horizontal="left" vertical="top" wrapText="1" indent="1"/>
    </xf>
    <xf numFmtId="0" fontId="126" fillId="28" borderId="168" xfId="0" applyFont="1" applyFill="1" applyBorder="1" applyAlignment="1">
      <alignment horizontal="left" vertical="top" wrapText="1" indent="1"/>
    </xf>
    <xf numFmtId="0" fontId="126" fillId="28" borderId="190" xfId="0" applyFont="1" applyFill="1" applyBorder="1" applyAlignment="1">
      <alignment horizontal="left" vertical="top" wrapText="1" indent="1"/>
    </xf>
    <xf numFmtId="0" fontId="126" fillId="28" borderId="175" xfId="0" applyFont="1" applyFill="1" applyBorder="1" applyAlignment="1">
      <alignment horizontal="left" vertical="top" wrapText="1" indent="1"/>
    </xf>
    <xf numFmtId="0" fontId="99" fillId="24" borderId="131" xfId="0" applyFont="1" applyFill="1" applyBorder="1" applyAlignment="1">
      <alignment horizontal="left" vertical="center" wrapText="1" indent="1"/>
    </xf>
    <xf numFmtId="0" fontId="16" fillId="24" borderId="132" xfId="0" applyFont="1" applyFill="1" applyBorder="1" applyAlignment="1">
      <alignment horizontal="left" vertical="center" wrapText="1" indent="1"/>
    </xf>
    <xf numFmtId="0" fontId="74" fillId="2" borderId="146" xfId="0" applyFont="1" applyFill="1" applyBorder="1" applyAlignment="1">
      <alignment horizontal="left" vertical="center" wrapText="1" indent="1"/>
    </xf>
    <xf numFmtId="0" fontId="74" fillId="2" borderId="0" xfId="0" applyFont="1" applyFill="1" applyAlignment="1">
      <alignment horizontal="left" vertical="center" wrapText="1"/>
    </xf>
    <xf numFmtId="0" fontId="19" fillId="19" borderId="109" xfId="0" applyFont="1" applyFill="1" applyBorder="1" applyAlignment="1">
      <alignment horizontal="left" vertical="center" wrapText="1" indent="1"/>
    </xf>
    <xf numFmtId="0" fontId="19" fillId="19" borderId="110" xfId="0" applyFont="1" applyFill="1" applyBorder="1" applyAlignment="1">
      <alignment horizontal="left" vertical="center" wrapText="1" indent="1"/>
    </xf>
    <xf numFmtId="0" fontId="79" fillId="2" borderId="112" xfId="0" applyFont="1" applyFill="1" applyBorder="1" applyAlignment="1">
      <alignment horizontal="left" vertical="center" wrapText="1" indent="1"/>
    </xf>
    <xf numFmtId="0" fontId="79" fillId="2" borderId="57" xfId="0" applyFont="1" applyFill="1" applyBorder="1" applyAlignment="1">
      <alignment horizontal="left" vertical="center" wrapText="1" indent="1"/>
    </xf>
    <xf numFmtId="0" fontId="17" fillId="19" borderId="113" xfId="0" applyFont="1" applyFill="1" applyBorder="1" applyAlignment="1">
      <alignment horizontal="left" vertical="center" wrapText="1" indent="1"/>
    </xf>
    <xf numFmtId="0" fontId="17" fillId="19" borderId="114" xfId="0" applyFont="1" applyFill="1" applyBorder="1" applyAlignment="1">
      <alignment horizontal="left" vertical="center" wrapText="1" indent="1"/>
    </xf>
    <xf numFmtId="0" fontId="86" fillId="2" borderId="118" xfId="0" applyFont="1" applyFill="1" applyBorder="1" applyAlignment="1">
      <alignment horizontal="left" vertical="center" wrapText="1" indent="1"/>
    </xf>
    <xf numFmtId="0" fontId="86" fillId="2" borderId="119" xfId="0" applyFont="1" applyFill="1" applyBorder="1" applyAlignment="1">
      <alignment horizontal="left" vertical="center" wrapText="1" indent="1"/>
    </xf>
    <xf numFmtId="0" fontId="16" fillId="24" borderId="131" xfId="0" applyFont="1" applyFill="1" applyBorder="1" applyAlignment="1">
      <alignment horizontal="left" vertical="center" wrapText="1" indent="1"/>
    </xf>
    <xf numFmtId="0" fontId="71" fillId="2" borderId="83"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139" fillId="2" borderId="4" xfId="0" applyFont="1" applyFill="1" applyBorder="1" applyAlignment="1">
      <alignment horizontal="center" vertical="center" wrapText="1"/>
    </xf>
    <xf numFmtId="0" fontId="139" fillId="2" borderId="94" xfId="0" applyFont="1" applyFill="1" applyBorder="1" applyAlignment="1">
      <alignment horizontal="center" vertical="center" wrapText="1"/>
    </xf>
    <xf numFmtId="0" fontId="139" fillId="2" borderId="112" xfId="0" applyFont="1" applyFill="1" applyBorder="1" applyAlignment="1">
      <alignment horizontal="center" vertical="center" wrapText="1"/>
    </xf>
    <xf numFmtId="0" fontId="139" fillId="2" borderId="157" xfId="0" applyFont="1" applyFill="1" applyBorder="1" applyAlignment="1">
      <alignment horizontal="center" vertical="center" wrapText="1"/>
    </xf>
    <xf numFmtId="0" fontId="71" fillId="2" borderId="88" xfId="0" applyFont="1" applyFill="1" applyBorder="1" applyAlignment="1">
      <alignment horizontal="left" vertical="center" wrapText="1" indent="1"/>
    </xf>
    <xf numFmtId="0" fontId="71" fillId="2" borderId="90" xfId="0" applyFont="1" applyFill="1" applyBorder="1" applyAlignment="1">
      <alignment horizontal="left" vertical="center" wrapText="1" indent="1"/>
    </xf>
    <xf numFmtId="0" fontId="71" fillId="2" borderId="78" xfId="0" applyFont="1" applyFill="1" applyBorder="1" applyAlignment="1">
      <alignment horizontal="left" vertical="center" wrapText="1" indent="1"/>
    </xf>
    <xf numFmtId="0" fontId="17" fillId="19" borderId="116" xfId="0" applyFont="1" applyFill="1" applyBorder="1" applyAlignment="1">
      <alignment horizontal="left" vertical="center" wrapText="1" indent="1"/>
    </xf>
    <xf numFmtId="0" fontId="17" fillId="19" borderId="117" xfId="0" applyFont="1" applyFill="1" applyBorder="1" applyAlignment="1">
      <alignment horizontal="left" vertical="center" wrapText="1" indent="1"/>
    </xf>
    <xf numFmtId="0" fontId="74" fillId="2" borderId="0" xfId="0" applyFont="1" applyFill="1" applyBorder="1" applyAlignment="1">
      <alignment horizontal="left" vertical="center" wrapText="1"/>
    </xf>
    <xf numFmtId="0" fontId="99" fillId="24" borderId="155" xfId="0" applyFont="1" applyFill="1" applyBorder="1" applyAlignment="1">
      <alignment horizontal="left" vertical="center" wrapText="1" indent="1"/>
    </xf>
    <xf numFmtId="0" fontId="99" fillId="24" borderId="144" xfId="0" applyFont="1" applyFill="1" applyBorder="1" applyAlignment="1">
      <alignment horizontal="left" vertical="center" wrapText="1" indent="1"/>
    </xf>
    <xf numFmtId="0" fontId="71" fillId="2" borderId="101"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139" fillId="2" borderId="158" xfId="0" applyFont="1" applyFill="1" applyBorder="1" applyAlignment="1">
      <alignment horizontal="center" vertical="center" wrapText="1"/>
    </xf>
    <xf numFmtId="0" fontId="139" fillId="2" borderId="56" xfId="0" applyFont="1" applyFill="1" applyBorder="1" applyAlignment="1">
      <alignment horizontal="center" vertical="center" wrapText="1"/>
    </xf>
    <xf numFmtId="0" fontId="139" fillId="2" borderId="159" xfId="0" applyFont="1" applyFill="1" applyBorder="1" applyAlignment="1">
      <alignment horizontal="center" vertical="center" wrapText="1"/>
    </xf>
    <xf numFmtId="0" fontId="139" fillId="2" borderId="57" xfId="0" applyFont="1" applyFill="1" applyBorder="1" applyAlignment="1">
      <alignment horizontal="center" vertical="center" wrapText="1"/>
    </xf>
    <xf numFmtId="0" fontId="17" fillId="24" borderId="131" xfId="0" applyFont="1" applyFill="1" applyBorder="1" applyAlignment="1">
      <alignment horizontal="left" vertical="center" wrapText="1" indent="1"/>
    </xf>
    <xf numFmtId="0" fontId="17" fillId="24" borderId="132" xfId="0" applyFont="1" applyFill="1" applyBorder="1" applyAlignment="1">
      <alignment horizontal="left" vertical="center" wrapText="1" indent="1"/>
    </xf>
    <xf numFmtId="0" fontId="133" fillId="2" borderId="243" xfId="0" applyFont="1" applyFill="1" applyBorder="1" applyAlignment="1">
      <alignment horizontal="center" vertical="center" wrapText="1"/>
    </xf>
    <xf numFmtId="0" fontId="133" fillId="2" borderId="246" xfId="0" applyFont="1" applyFill="1" applyBorder="1" applyAlignment="1">
      <alignment horizontal="center" vertical="center" wrapText="1"/>
    </xf>
    <xf numFmtId="0" fontId="133" fillId="2" borderId="253" xfId="0" applyFont="1" applyFill="1" applyBorder="1" applyAlignment="1">
      <alignment horizontal="center" vertical="center" wrapText="1"/>
    </xf>
    <xf numFmtId="0" fontId="149" fillId="0" borderId="155" xfId="9" applyFont="1" applyBorder="1" applyAlignment="1">
      <alignment horizontal="left" vertical="center" wrapText="1" indent="1"/>
    </xf>
    <xf numFmtId="0" fontId="149" fillId="0" borderId="228" xfId="9" applyFont="1" applyBorder="1" applyAlignment="1">
      <alignment horizontal="left" vertical="center" wrapText="1" indent="1"/>
    </xf>
    <xf numFmtId="0" fontId="149" fillId="0" borderId="144" xfId="9" applyFont="1" applyBorder="1" applyAlignment="1">
      <alignment horizontal="left" vertical="center" wrapText="1" indent="1"/>
    </xf>
    <xf numFmtId="0" fontId="142" fillId="2" borderId="0" xfId="8" applyFont="1" applyFill="1" applyAlignment="1">
      <alignment horizontal="left" vertical="center" wrapText="1"/>
    </xf>
    <xf numFmtId="0" fontId="144" fillId="2" borderId="0" xfId="8" applyFont="1" applyFill="1" applyAlignment="1">
      <alignment horizontal="left" vertical="center" wrapText="1"/>
    </xf>
    <xf numFmtId="0" fontId="71" fillId="2" borderId="0" xfId="9" applyFont="1" applyFill="1" applyAlignment="1">
      <alignment horizontal="left" vertical="top" wrapText="1"/>
    </xf>
    <xf numFmtId="0" fontId="146" fillId="0" borderId="229" xfId="9" applyFont="1" applyBorder="1" applyAlignment="1">
      <alignment horizontal="left" vertical="center" wrapText="1" indent="1"/>
    </xf>
    <xf numFmtId="0" fontId="147" fillId="0" borderId="230" xfId="9" applyFont="1" applyBorder="1" applyAlignment="1">
      <alignment horizontal="left" vertical="center" wrapText="1" indent="1"/>
    </xf>
    <xf numFmtId="0" fontId="147" fillId="0" borderId="231" xfId="9" applyFont="1" applyBorder="1" applyAlignment="1">
      <alignment horizontal="left" vertical="center" wrapText="1" indent="1"/>
    </xf>
    <xf numFmtId="0" fontId="148" fillId="0" borderId="229" xfId="9" applyFont="1" applyBorder="1" applyAlignment="1">
      <alignment horizontal="left" vertical="center" wrapText="1" indent="1"/>
    </xf>
    <xf numFmtId="0" fontId="147" fillId="0" borderId="229" xfId="9" applyFont="1" applyBorder="1" applyAlignment="1">
      <alignment horizontal="left" vertical="center" wrapText="1" indent="1"/>
    </xf>
    <xf numFmtId="0" fontId="149" fillId="0" borderId="229" xfId="9" applyFont="1" applyBorder="1" applyAlignment="1">
      <alignment horizontal="left" vertical="center" wrapText="1" indent="1"/>
    </xf>
    <xf numFmtId="0" fontId="149" fillId="0" borderId="230" xfId="9" applyFont="1" applyBorder="1" applyAlignment="1">
      <alignment horizontal="left" vertical="center" wrapText="1" indent="1"/>
    </xf>
    <xf numFmtId="0" fontId="149" fillId="0" borderId="231" xfId="9" applyFont="1" applyBorder="1" applyAlignment="1">
      <alignment horizontal="left" vertical="center" wrapText="1" indent="1"/>
    </xf>
    <xf numFmtId="0" fontId="146" fillId="0" borderId="155" xfId="9" applyFont="1" applyBorder="1" applyAlignment="1">
      <alignment horizontal="left" vertical="center" wrapText="1" indent="1"/>
    </xf>
    <xf numFmtId="0" fontId="147" fillId="0" borderId="228" xfId="9" applyFont="1" applyBorder="1" applyAlignment="1">
      <alignment horizontal="left" vertical="center" wrapText="1" indent="1"/>
    </xf>
    <xf numFmtId="0" fontId="147" fillId="0" borderId="144" xfId="9" applyFont="1" applyBorder="1" applyAlignment="1">
      <alignment horizontal="left" vertical="center" wrapText="1" indent="1"/>
    </xf>
    <xf numFmtId="0" fontId="151" fillId="0" borderId="232" xfId="10" applyFont="1" applyBorder="1" applyAlignment="1">
      <alignment horizontal="center" vertical="center" wrapText="1"/>
    </xf>
    <xf numFmtId="0" fontId="151" fillId="0" borderId="233" xfId="10" applyFont="1" applyBorder="1" applyAlignment="1">
      <alignment horizontal="center" vertical="center" wrapText="1"/>
    </xf>
    <xf numFmtId="0" fontId="151" fillId="0" borderId="55" xfId="10" applyFont="1" applyBorder="1" applyAlignment="1">
      <alignment horizontal="center" vertical="center" wrapText="1"/>
    </xf>
    <xf numFmtId="0" fontId="151" fillId="0" borderId="4" xfId="10" applyFont="1" applyBorder="1" applyAlignment="1">
      <alignment horizontal="left" vertical="center" wrapText="1" indent="1"/>
    </xf>
    <xf numFmtId="0" fontId="151" fillId="0" borderId="158" xfId="10" applyFont="1" applyBorder="1" applyAlignment="1">
      <alignment horizontal="left" vertical="center" wrapText="1" indent="1"/>
    </xf>
    <xf numFmtId="0" fontId="151" fillId="0" borderId="56" xfId="10" applyFont="1" applyBorder="1" applyAlignment="1">
      <alignment horizontal="left" vertical="center" wrapText="1" indent="1"/>
    </xf>
    <xf numFmtId="166" fontId="153" fillId="0" borderId="4" xfId="11" applyNumberFormat="1" applyFont="1" applyBorder="1" applyAlignment="1">
      <alignment horizontal="left" vertical="center" wrapText="1" indent="1"/>
    </xf>
    <xf numFmtId="166" fontId="153" fillId="0" borderId="158" xfId="11" applyNumberFormat="1" applyFont="1" applyBorder="1" applyAlignment="1">
      <alignment horizontal="left" vertical="center" wrapText="1" indent="1"/>
    </xf>
    <xf numFmtId="166" fontId="153" fillId="0" borderId="56" xfId="11" applyNumberFormat="1" applyFont="1" applyBorder="1" applyAlignment="1">
      <alignment horizontal="left" vertical="center" wrapText="1" indent="1"/>
    </xf>
    <xf numFmtId="165" fontId="153" fillId="0" borderId="112" xfId="12" applyNumberFormat="1" applyFont="1" applyBorder="1" applyAlignment="1">
      <alignment horizontal="right" vertical="center" wrapText="1" indent="1"/>
    </xf>
    <xf numFmtId="165" fontId="153" fillId="0" borderId="159" xfId="12" applyNumberFormat="1" applyFont="1" applyBorder="1" applyAlignment="1">
      <alignment horizontal="right" vertical="center" wrapText="1" indent="1"/>
    </xf>
    <xf numFmtId="165" fontId="153" fillId="0" borderId="57" xfId="12" applyNumberFormat="1" applyFont="1" applyBorder="1" applyAlignment="1">
      <alignment horizontal="right" vertical="center" wrapText="1" indent="1"/>
    </xf>
    <xf numFmtId="0" fontId="151" fillId="2" borderId="232" xfId="9" applyFont="1" applyFill="1" applyBorder="1" applyAlignment="1">
      <alignment horizontal="left" vertical="center" wrapText="1" indent="1"/>
    </xf>
    <xf numFmtId="0" fontId="151" fillId="2" borderId="233" xfId="9" applyFont="1" applyFill="1" applyBorder="1" applyAlignment="1">
      <alignment horizontal="left" vertical="center" wrapText="1" indent="1"/>
    </xf>
    <xf numFmtId="0" fontId="151" fillId="2" borderId="55" xfId="9" applyFont="1" applyFill="1" applyBorder="1" applyAlignment="1">
      <alignment horizontal="left" vertical="center" wrapText="1" indent="1"/>
    </xf>
    <xf numFmtId="0" fontId="71" fillId="0" borderId="87" xfId="9" applyFont="1" applyBorder="1" applyAlignment="1">
      <alignment horizontal="left" vertical="center" wrapText="1" indent="1"/>
    </xf>
    <xf numFmtId="0" fontId="71" fillId="0" borderId="77" xfId="9" applyFont="1" applyBorder="1" applyAlignment="1">
      <alignment horizontal="left" vertical="center" wrapText="1" indent="1"/>
    </xf>
    <xf numFmtId="0" fontId="32" fillId="0" borderId="133" xfId="9" applyFont="1" applyBorder="1" applyAlignment="1">
      <alignment horizontal="center" vertical="center" wrapText="1"/>
    </xf>
    <xf numFmtId="0" fontId="32" fillId="0" borderId="140" xfId="9" applyFont="1" applyBorder="1" applyAlignment="1">
      <alignment horizontal="center" vertical="center" wrapText="1"/>
    </xf>
    <xf numFmtId="166" fontId="71" fillId="0" borderId="87" xfId="11" applyNumberFormat="1" applyFont="1" applyBorder="1" applyAlignment="1">
      <alignment horizontal="left" vertical="center" wrapText="1" indent="1"/>
    </xf>
    <xf numFmtId="166" fontId="71" fillId="0" borderId="77" xfId="11" applyNumberFormat="1" applyFont="1" applyBorder="1" applyAlignment="1">
      <alignment horizontal="left" vertical="center" wrapText="1" indent="1"/>
    </xf>
    <xf numFmtId="165" fontId="71" fillId="0" borderId="139" xfId="12" applyNumberFormat="1" applyFont="1" applyBorder="1" applyAlignment="1">
      <alignment horizontal="right" vertical="center" wrapText="1" indent="1"/>
    </xf>
    <xf numFmtId="165" fontId="71" fillId="0" borderId="143" xfId="12" applyNumberFormat="1" applyFont="1" applyBorder="1" applyAlignment="1">
      <alignment horizontal="right" vertical="center" wrapText="1" indent="1"/>
    </xf>
    <xf numFmtId="0" fontId="151" fillId="0" borderId="4" xfId="9" applyFont="1" applyBorder="1" applyAlignment="1">
      <alignment horizontal="left" vertical="center" wrapText="1" indent="1"/>
    </xf>
    <xf numFmtId="0" fontId="151" fillId="0" borderId="158" xfId="9" applyFont="1" applyBorder="1" applyAlignment="1">
      <alignment horizontal="left" vertical="center" wrapText="1" indent="1"/>
    </xf>
    <xf numFmtId="0" fontId="151" fillId="0" borderId="56" xfId="9" applyFont="1" applyBorder="1" applyAlignment="1">
      <alignment horizontal="left" vertical="center" wrapText="1" indent="1"/>
    </xf>
    <xf numFmtId="0" fontId="154" fillId="0" borderId="151" xfId="9" applyFont="1" applyBorder="1" applyAlignment="1">
      <alignment horizontal="center" vertical="center" wrapText="1"/>
    </xf>
    <xf numFmtId="0" fontId="154" fillId="0" borderId="233" xfId="9" applyFont="1" applyBorder="1" applyAlignment="1">
      <alignment horizontal="center" vertical="center" wrapText="1"/>
    </xf>
    <xf numFmtId="0" fontId="154" fillId="0" borderId="156" xfId="9" applyFont="1" applyBorder="1" applyAlignment="1">
      <alignment horizontal="center" vertical="center" wrapText="1"/>
    </xf>
    <xf numFmtId="0" fontId="154" fillId="0" borderId="100" xfId="9" applyFont="1" applyBorder="1" applyAlignment="1">
      <alignment horizontal="left" vertical="center" wrapText="1" indent="1"/>
    </xf>
    <xf numFmtId="0" fontId="154" fillId="0" borderId="158" xfId="9" applyFont="1" applyBorder="1" applyAlignment="1">
      <alignment horizontal="left" vertical="center" wrapText="1" indent="1"/>
    </xf>
    <xf numFmtId="0" fontId="154" fillId="0" borderId="94" xfId="9" applyFont="1" applyBorder="1" applyAlignment="1">
      <alignment horizontal="left" vertical="center" wrapText="1" indent="1"/>
    </xf>
    <xf numFmtId="166" fontId="92" fillId="0" borderId="100" xfId="11" applyNumberFormat="1" applyFont="1" applyBorder="1" applyAlignment="1">
      <alignment horizontal="left" vertical="center" wrapText="1" indent="1"/>
    </xf>
    <xf numFmtId="166" fontId="92" fillId="0" borderId="158" xfId="11" applyNumberFormat="1" applyFont="1" applyBorder="1" applyAlignment="1">
      <alignment horizontal="left" vertical="center" wrapText="1" indent="1"/>
    </xf>
    <xf numFmtId="166" fontId="92" fillId="0" borderId="94" xfId="11" applyNumberFormat="1" applyFont="1" applyBorder="1" applyAlignment="1">
      <alignment horizontal="left" vertical="center" wrapText="1" indent="1"/>
    </xf>
    <xf numFmtId="0" fontId="154" fillId="0" borderId="55" xfId="9" applyFont="1" applyBorder="1" applyAlignment="1">
      <alignment horizontal="center" vertical="center" wrapText="1"/>
    </xf>
    <xf numFmtId="0" fontId="154" fillId="0" borderId="56" xfId="9" applyFont="1" applyBorder="1" applyAlignment="1">
      <alignment horizontal="left" vertical="center" wrapText="1" indent="1"/>
    </xf>
    <xf numFmtId="166" fontId="92" fillId="0" borderId="56" xfId="11" applyNumberFormat="1" applyFont="1" applyBorder="1" applyAlignment="1">
      <alignment horizontal="left" vertical="center" wrapText="1" indent="1"/>
    </xf>
    <xf numFmtId="165" fontId="92" fillId="0" borderId="152" xfId="12" applyNumberFormat="1" applyFont="1" applyBorder="1" applyAlignment="1">
      <alignment horizontal="right" vertical="center" wrapText="1" indent="1"/>
    </xf>
    <xf numFmtId="165" fontId="92" fillId="0" borderId="57" xfId="12" applyNumberFormat="1" applyFont="1" applyBorder="1" applyAlignment="1">
      <alignment horizontal="right" vertical="center" wrapText="1" indent="1"/>
    </xf>
    <xf numFmtId="165" fontId="92" fillId="0" borderId="159" xfId="12" applyNumberFormat="1" applyFont="1" applyBorder="1" applyAlignment="1">
      <alignment horizontal="right" vertical="center" wrapText="1" indent="1"/>
    </xf>
    <xf numFmtId="165" fontId="92" fillId="0" borderId="157" xfId="12" applyNumberFormat="1" applyFont="1" applyBorder="1" applyAlignment="1">
      <alignment horizontal="right" vertical="center" wrapText="1" indent="1"/>
    </xf>
    <xf numFmtId="165" fontId="92" fillId="0" borderId="112" xfId="12" applyNumberFormat="1" applyFont="1" applyBorder="1" applyAlignment="1">
      <alignment horizontal="right" vertical="center" wrapText="1" indent="1"/>
    </xf>
    <xf numFmtId="0" fontId="151" fillId="0" borderId="72" xfId="10" applyFont="1" applyBorder="1" applyAlignment="1">
      <alignment horizontal="left" vertical="center" wrapText="1" indent="1"/>
    </xf>
    <xf numFmtId="0" fontId="151" fillId="0" borderId="77" xfId="10" applyFont="1" applyBorder="1" applyAlignment="1">
      <alignment horizontal="left" vertical="center" wrapText="1" indent="1"/>
    </xf>
    <xf numFmtId="0" fontId="32" fillId="0" borderId="136" xfId="9" applyFont="1" applyBorder="1" applyAlignment="1">
      <alignment horizontal="center" vertical="center" wrapText="1"/>
    </xf>
    <xf numFmtId="0" fontId="71" fillId="0" borderId="72" xfId="9" applyFont="1" applyBorder="1" applyAlignment="1">
      <alignment horizontal="left" vertical="center" wrapText="1" indent="1"/>
    </xf>
    <xf numFmtId="166" fontId="71" fillId="0" borderId="72" xfId="11" applyNumberFormat="1" applyFont="1" applyBorder="1" applyAlignment="1">
      <alignment horizontal="left" vertical="center" wrapText="1" indent="1"/>
    </xf>
    <xf numFmtId="165" fontId="71" fillId="0" borderId="137" xfId="12" applyNumberFormat="1" applyFont="1" applyBorder="1" applyAlignment="1">
      <alignment horizontal="right" vertical="center" wrapText="1" indent="1"/>
    </xf>
    <xf numFmtId="0" fontId="154" fillId="0" borderId="232" xfId="9" applyFont="1" applyBorder="1" applyAlignment="1">
      <alignment horizontal="center" vertical="center" wrapText="1"/>
    </xf>
    <xf numFmtId="0" fontId="154" fillId="0" borderId="4" xfId="9" applyFont="1" applyBorder="1" applyAlignment="1">
      <alignment horizontal="left" vertical="center" wrapText="1" indent="1"/>
    </xf>
    <xf numFmtId="166" fontId="92" fillId="0" borderId="4" xfId="11" applyNumberFormat="1" applyFont="1" applyBorder="1" applyAlignment="1">
      <alignment horizontal="left" vertical="center" wrapText="1" indent="1"/>
    </xf>
    <xf numFmtId="0" fontId="32" fillId="0" borderId="91" xfId="9" applyFont="1" applyBorder="1" applyAlignment="1">
      <alignment horizontal="center" vertical="center" wrapText="1"/>
    </xf>
    <xf numFmtId="0" fontId="32" fillId="0" borderId="85" xfId="9" applyFont="1" applyBorder="1" applyAlignment="1">
      <alignment horizontal="center" vertical="center" wrapText="1"/>
    </xf>
    <xf numFmtId="0" fontId="71" fillId="0" borderId="94" xfId="9" applyFont="1" applyBorder="1" applyAlignment="1">
      <alignment horizontal="left" vertical="center" wrapText="1" indent="1"/>
    </xf>
    <xf numFmtId="166" fontId="71" fillId="0" borderId="94" xfId="11" applyNumberFormat="1" applyFont="1" applyBorder="1" applyAlignment="1">
      <alignment horizontal="left" vertical="center" wrapText="1" indent="1"/>
    </xf>
    <xf numFmtId="165" fontId="71" fillId="0" borderId="234" xfId="12" applyNumberFormat="1" applyFont="1" applyBorder="1" applyAlignment="1">
      <alignment horizontal="right" vertical="center" wrapText="1" indent="1"/>
    </xf>
    <xf numFmtId="165" fontId="71" fillId="0" borderId="235" xfId="12" applyNumberFormat="1" applyFont="1" applyBorder="1" applyAlignment="1">
      <alignment horizontal="right" vertical="center" wrapText="1" indent="1"/>
    </xf>
    <xf numFmtId="0" fontId="97" fillId="2" borderId="0" xfId="0" applyFont="1" applyFill="1" applyBorder="1" applyAlignment="1">
      <alignment horizontal="center" vertical="center" wrapText="1"/>
    </xf>
    <xf numFmtId="0" fontId="114" fillId="25" borderId="0" xfId="0" applyFont="1" applyFill="1" applyBorder="1" applyAlignment="1">
      <alignment horizontal="left" vertical="center" indent="1"/>
    </xf>
    <xf numFmtId="0" fontId="124" fillId="3" borderId="168" xfId="0" applyFont="1" applyFill="1" applyBorder="1" applyAlignment="1">
      <alignment horizontal="center" vertical="center" wrapText="1"/>
    </xf>
    <xf numFmtId="0" fontId="165" fillId="3" borderId="190" xfId="0" applyFont="1" applyFill="1" applyBorder="1" applyAlignment="1">
      <alignment horizontal="center" vertical="center" wrapText="1"/>
    </xf>
    <xf numFmtId="0" fontId="20" fillId="2" borderId="0" xfId="17" applyFont="1" applyFill="1" applyBorder="1" applyAlignment="1">
      <alignment horizontal="center" vertical="center" wrapText="1"/>
    </xf>
  </cellXfs>
  <cellStyles count="21">
    <cellStyle name="Lien hypertexte" xfId="4" builtinId="8"/>
    <cellStyle name="Lien hypertexte 2" xfId="13" xr:uid="{00000000-0005-0000-0000-000001000000}"/>
    <cellStyle name="Milliers 3 2" xfId="11" xr:uid="{00000000-0005-0000-0000-000002000000}"/>
    <cellStyle name="Normal" xfId="0" builtinId="0"/>
    <cellStyle name="Normal 2" xfId="1" xr:uid="{00000000-0005-0000-0000-000004000000}"/>
    <cellStyle name="Normal 2 2" xfId="15" xr:uid="{00000000-0005-0000-0000-000005000000}"/>
    <cellStyle name="Normal 3" xfId="2" xr:uid="{00000000-0005-0000-0000-000006000000}"/>
    <cellStyle name="Normal 3 2" xfId="5" xr:uid="{00000000-0005-0000-0000-000007000000}"/>
    <cellStyle name="Normal 3 2 2" xfId="6" xr:uid="{00000000-0005-0000-0000-000008000000}"/>
    <cellStyle name="Normal 3 2 2 2" xfId="19" xr:uid="{00000000-0005-0000-0000-000009000000}"/>
    <cellStyle name="Normal 3 2 3" xfId="7" xr:uid="{00000000-0005-0000-0000-00000A000000}"/>
    <cellStyle name="Normal 3 2 4" xfId="17" xr:uid="{00000000-0005-0000-0000-00000B000000}"/>
    <cellStyle name="Normal 3 3" xfId="14" xr:uid="{00000000-0005-0000-0000-00000C000000}"/>
    <cellStyle name="Normal 3 4" xfId="18" xr:uid="{00000000-0005-0000-0000-00000D000000}"/>
    <cellStyle name="Normal 3 5" xfId="20" xr:uid="{00000000-0005-0000-0000-00000E000000}"/>
    <cellStyle name="Normal 4 2" xfId="16" xr:uid="{00000000-0005-0000-0000-00000F000000}"/>
    <cellStyle name="Normal 5 2 2" xfId="10" xr:uid="{00000000-0005-0000-0000-000010000000}"/>
    <cellStyle name="Normal 5 3" xfId="8" xr:uid="{00000000-0005-0000-0000-000011000000}"/>
    <cellStyle name="Normal 8 2" xfId="9" xr:uid="{00000000-0005-0000-0000-000012000000}"/>
    <cellStyle name="Pourcentage 2" xfId="3" xr:uid="{00000000-0005-0000-0000-000013000000}"/>
    <cellStyle name="Pourcentage 3 2" xfId="12" xr:uid="{00000000-0005-0000-0000-000014000000}"/>
  </cellStyles>
  <dxfs count="111">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tint="0.499984740745262"/>
      </font>
      <fill>
        <patternFill>
          <bgColor theme="0"/>
        </patternFill>
      </fill>
    </dxf>
    <dxf>
      <font>
        <color theme="1" tint="0.499984740745262"/>
      </font>
      <fill>
        <patternFill>
          <bgColor theme="0"/>
        </patternFill>
      </fill>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auto="1"/>
      </font>
      <fill>
        <patternFill>
          <bgColor rgb="FF5A1A63"/>
        </patternFill>
      </fill>
    </dxf>
    <dxf>
      <font>
        <color theme="1"/>
      </font>
      <fill>
        <patternFill>
          <bgColor theme="0"/>
        </patternFill>
      </fill>
    </dxf>
    <dxf>
      <font>
        <color theme="1" tint="0.499984740745262"/>
      </font>
      <fill>
        <patternFill patternType="solid">
          <bgColor theme="0"/>
        </patternFill>
      </fill>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auto="1"/>
      </font>
      <fill>
        <patternFill>
          <bgColor rgb="FF5A1A63"/>
        </patternFill>
      </fill>
    </dxf>
    <dxf>
      <font>
        <color theme="1"/>
      </font>
      <fill>
        <patternFill>
          <bgColor theme="0"/>
        </patternFill>
      </fill>
    </dxf>
    <dxf>
      <font>
        <color theme="1" tint="0.499984740745262"/>
      </font>
      <fill>
        <patternFill patternType="solid">
          <bgColor theme="0"/>
        </patternFill>
      </fill>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5B5B5B"/>
      <color rgb="FFFFED00"/>
      <color rgb="FFD3D4D5"/>
      <color rgb="FF009684"/>
      <color rgb="FFFBF2CA"/>
      <color rgb="FFD31D1B"/>
      <color rgb="FF78B74A"/>
      <color rgb="FFFBBF00"/>
      <color rgb="FF5A1A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0EE2-3C4A-AE89-2B602FDF24CC}"/>
              </c:ext>
            </c:extLst>
          </c:dPt>
          <c:dPt>
            <c:idx val="1"/>
            <c:bubble3D val="0"/>
            <c:spPr>
              <a:solidFill>
                <a:srgbClr val="D3001B">
                  <a:alpha val="50000"/>
                </a:srgbClr>
              </a:solidFill>
            </c:spPr>
            <c:extLst>
              <c:ext xmlns:c16="http://schemas.microsoft.com/office/drawing/2014/chart" uri="{C3380CC4-5D6E-409C-BE32-E72D297353CC}">
                <c16:uniqueId val="{00000003-0EE2-3C4A-AE89-2B602FDF24CC}"/>
              </c:ext>
            </c:extLst>
          </c:dPt>
          <c:dPt>
            <c:idx val="2"/>
            <c:bubble3D val="0"/>
            <c:spPr>
              <a:solidFill>
                <a:srgbClr val="FBBF00">
                  <a:alpha val="50000"/>
                </a:srgbClr>
              </a:solidFill>
            </c:spPr>
            <c:extLst>
              <c:ext xmlns:c16="http://schemas.microsoft.com/office/drawing/2014/chart" uri="{C3380CC4-5D6E-409C-BE32-E72D297353CC}">
                <c16:uniqueId val="{00000005-0EE2-3C4A-AE89-2B602FDF24CC}"/>
              </c:ext>
            </c:extLst>
          </c:dPt>
          <c:dPt>
            <c:idx val="3"/>
            <c:bubble3D val="0"/>
            <c:spPr>
              <a:solidFill>
                <a:srgbClr val="FFED00">
                  <a:alpha val="50000"/>
                </a:srgbClr>
              </a:solidFill>
            </c:spPr>
            <c:extLst>
              <c:ext xmlns:c16="http://schemas.microsoft.com/office/drawing/2014/chart" uri="{C3380CC4-5D6E-409C-BE32-E72D297353CC}">
                <c16:uniqueId val="{00000007-0EE2-3C4A-AE89-2B602FDF24CC}"/>
              </c:ext>
            </c:extLst>
          </c:dPt>
          <c:dPt>
            <c:idx val="4"/>
            <c:bubble3D val="0"/>
            <c:spPr>
              <a:solidFill>
                <a:srgbClr val="FBF2CA">
                  <a:alpha val="50000"/>
                </a:srgbClr>
              </a:solidFill>
            </c:spPr>
            <c:extLst>
              <c:ext xmlns:c16="http://schemas.microsoft.com/office/drawing/2014/chart" uri="{C3380CC4-5D6E-409C-BE32-E72D297353CC}">
                <c16:uniqueId val="{00000009-0EE2-3C4A-AE89-2B602FDF24CC}"/>
              </c:ext>
            </c:extLst>
          </c:dPt>
          <c:dPt>
            <c:idx val="5"/>
            <c:bubble3D val="0"/>
            <c:spPr>
              <a:solidFill>
                <a:srgbClr val="78B74A">
                  <a:alpha val="50000"/>
                </a:srgbClr>
              </a:solidFill>
            </c:spPr>
            <c:extLst>
              <c:ext xmlns:c16="http://schemas.microsoft.com/office/drawing/2014/chart" uri="{C3380CC4-5D6E-409C-BE32-E72D297353CC}">
                <c16:uniqueId val="{0000000B-0EE2-3C4A-AE89-2B602FDF24CC}"/>
              </c:ext>
            </c:extLst>
          </c:dPt>
          <c:dPt>
            <c:idx val="6"/>
            <c:bubble3D val="0"/>
            <c:spPr>
              <a:solidFill>
                <a:srgbClr val="D3D4D5">
                  <a:alpha val="50000"/>
                </a:srgbClr>
              </a:solidFill>
            </c:spPr>
            <c:extLst>
              <c:ext xmlns:c16="http://schemas.microsoft.com/office/drawing/2014/chart" uri="{C3380CC4-5D6E-409C-BE32-E72D297353CC}">
                <c16:uniqueId val="{0000000D-0EE2-3C4A-AE89-2B602FDF24CC}"/>
              </c:ext>
            </c:extLst>
          </c:dPt>
          <c:dPt>
            <c:idx val="7"/>
            <c:bubble3D val="0"/>
            <c:spPr>
              <a:solidFill>
                <a:srgbClr val="5B5B5B">
                  <a:alpha val="50000"/>
                </a:srgbClr>
              </a:solidFill>
            </c:spPr>
            <c:extLst>
              <c:ext xmlns:c16="http://schemas.microsoft.com/office/drawing/2014/chart" uri="{C3380CC4-5D6E-409C-BE32-E72D297353CC}">
                <c16:uniqueId val="{0000000F-0EE2-3C4A-AE89-2B602FDF24CC}"/>
              </c:ext>
            </c:extLst>
          </c:dPt>
          <c:dLbls>
            <c:dLbl>
              <c:idx val="0"/>
              <c:delete val="1"/>
              <c:extLst>
                <c:ext xmlns:c15="http://schemas.microsoft.com/office/drawing/2012/chart" uri="{CE6537A1-D6FC-4f65-9D91-7224C49458BB}"/>
                <c:ext xmlns:c16="http://schemas.microsoft.com/office/drawing/2014/chart" uri="{C3380CC4-5D6E-409C-BE32-E72D297353CC}">
                  <c16:uniqueId val="{00000001-0EE2-3C4A-AE89-2B602FDF24CC}"/>
                </c:ext>
              </c:extLst>
            </c:dLbl>
            <c:dLbl>
              <c:idx val="1"/>
              <c:delete val="1"/>
              <c:extLst>
                <c:ext xmlns:c15="http://schemas.microsoft.com/office/drawing/2012/chart" uri="{CE6537A1-D6FC-4f65-9D91-7224C49458BB}"/>
                <c:ext xmlns:c16="http://schemas.microsoft.com/office/drawing/2014/chart" uri="{C3380CC4-5D6E-409C-BE32-E72D297353CC}">
                  <c16:uniqueId val="{00000003-0EE2-3C4A-AE89-2B602FDF24CC}"/>
                </c:ext>
              </c:extLst>
            </c:dLbl>
            <c:dLbl>
              <c:idx val="2"/>
              <c:delete val="1"/>
              <c:extLst>
                <c:ext xmlns:c15="http://schemas.microsoft.com/office/drawing/2012/chart" uri="{CE6537A1-D6FC-4f65-9D91-7224C49458BB}"/>
                <c:ext xmlns:c16="http://schemas.microsoft.com/office/drawing/2014/chart" uri="{C3380CC4-5D6E-409C-BE32-E72D297353CC}">
                  <c16:uniqueId val="{00000005-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0D-0EE2-3C4A-AE89-2B602FDF24CC}"/>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OISEAUX H'!$B$7,'bilan LISTE ROUGE OISEAUX H'!$B$8,'bilan LISTE ROUGE OISEAUX H'!$B$10:$B$11,'bilan LISTE ROUGE OISEAUX H'!$B$12:$B$14,'bilan LISTE ROUGE OISEAUX H'!$B$22)</c:f>
              <c:strCache>
                <c:ptCount val="8"/>
                <c:pt idx="0">
                  <c:v>RE</c:v>
                </c:pt>
                <c:pt idx="1">
                  <c:v>CR</c:v>
                </c:pt>
                <c:pt idx="2">
                  <c:v>EN</c:v>
                </c:pt>
                <c:pt idx="3">
                  <c:v>VU</c:v>
                </c:pt>
                <c:pt idx="4">
                  <c:v>NT</c:v>
                </c:pt>
                <c:pt idx="5">
                  <c:v>LC</c:v>
                </c:pt>
                <c:pt idx="6">
                  <c:v>DD</c:v>
                </c:pt>
                <c:pt idx="7">
                  <c:v>NA</c:v>
                </c:pt>
              </c:strCache>
            </c:strRef>
          </c:cat>
          <c:val>
            <c:numRef>
              <c:f>('bilan LISTE ROUGE OISEAUX H'!$D$7,'bilan LISTE ROUGE OISEAUX H'!$D$8,'bilan LISTE ROUGE OISEAUX H'!$D$10:$D$11,'bilan LISTE ROUGE OISEAUX H'!$D$12:$D$14,'bilan LISTE ROUGE OISEAUX H'!$D$22)</c:f>
              <c:numCache>
                <c:formatCode>General</c:formatCode>
                <c:ptCount val="8"/>
                <c:pt idx="0">
                  <c:v>0</c:v>
                </c:pt>
                <c:pt idx="1">
                  <c:v>0</c:v>
                </c:pt>
                <c:pt idx="2">
                  <c:v>0</c:v>
                </c:pt>
                <c:pt idx="3">
                  <c:v>7</c:v>
                </c:pt>
                <c:pt idx="4">
                  <c:v>6</c:v>
                </c:pt>
                <c:pt idx="5">
                  <c:v>17</c:v>
                </c:pt>
                <c:pt idx="6">
                  <c:v>0</c:v>
                </c:pt>
                <c:pt idx="7">
                  <c:v>185</c:v>
                </c:pt>
              </c:numCache>
            </c:numRef>
          </c:val>
          <c:extLst>
            <c:ext xmlns:c16="http://schemas.microsoft.com/office/drawing/2014/chart" uri="{C3380CC4-5D6E-409C-BE32-E72D297353CC}">
              <c16:uniqueId val="{00000010-0EE2-3C4A-AE89-2B602FDF24CC}"/>
            </c:ext>
          </c:extLst>
        </c:ser>
        <c:ser>
          <c:idx val="0"/>
          <c:order val="1"/>
          <c:dPt>
            <c:idx val="0"/>
            <c:bubble3D val="0"/>
            <c:spPr>
              <a:solidFill>
                <a:srgbClr val="5A1A63"/>
              </a:solidFill>
            </c:spPr>
            <c:extLst>
              <c:ext xmlns:c16="http://schemas.microsoft.com/office/drawing/2014/chart" uri="{C3380CC4-5D6E-409C-BE32-E72D297353CC}">
                <c16:uniqueId val="{00000012-0EE2-3C4A-AE89-2B602FDF24CC}"/>
              </c:ext>
            </c:extLst>
          </c:dPt>
          <c:dPt>
            <c:idx val="1"/>
            <c:bubble3D val="0"/>
            <c:spPr>
              <a:solidFill>
                <a:srgbClr val="D3001B"/>
              </a:solidFill>
            </c:spPr>
            <c:extLst>
              <c:ext xmlns:c16="http://schemas.microsoft.com/office/drawing/2014/chart" uri="{C3380CC4-5D6E-409C-BE32-E72D297353CC}">
                <c16:uniqueId val="{00000014-0EE2-3C4A-AE89-2B602FDF24CC}"/>
              </c:ext>
            </c:extLst>
          </c:dPt>
          <c:dPt>
            <c:idx val="2"/>
            <c:bubble3D val="0"/>
            <c:spPr>
              <a:solidFill>
                <a:srgbClr val="FBBF00"/>
              </a:solidFill>
            </c:spPr>
            <c:extLst>
              <c:ext xmlns:c16="http://schemas.microsoft.com/office/drawing/2014/chart" uri="{C3380CC4-5D6E-409C-BE32-E72D297353CC}">
                <c16:uniqueId val="{00000016-0EE2-3C4A-AE89-2B602FDF24CC}"/>
              </c:ext>
            </c:extLst>
          </c:dPt>
          <c:dPt>
            <c:idx val="3"/>
            <c:bubble3D val="0"/>
            <c:spPr>
              <a:solidFill>
                <a:srgbClr val="FFED00"/>
              </a:solidFill>
            </c:spPr>
            <c:extLst>
              <c:ext xmlns:c16="http://schemas.microsoft.com/office/drawing/2014/chart" uri="{C3380CC4-5D6E-409C-BE32-E72D297353CC}">
                <c16:uniqueId val="{00000018-0EE2-3C4A-AE89-2B602FDF24CC}"/>
              </c:ext>
            </c:extLst>
          </c:dPt>
          <c:dPt>
            <c:idx val="4"/>
            <c:bubble3D val="0"/>
            <c:spPr>
              <a:solidFill>
                <a:srgbClr val="FBF2CA"/>
              </a:solidFill>
            </c:spPr>
            <c:extLst>
              <c:ext xmlns:c16="http://schemas.microsoft.com/office/drawing/2014/chart" uri="{C3380CC4-5D6E-409C-BE32-E72D297353CC}">
                <c16:uniqueId val="{0000001A-0EE2-3C4A-AE89-2B602FDF24CC}"/>
              </c:ext>
            </c:extLst>
          </c:dPt>
          <c:dPt>
            <c:idx val="5"/>
            <c:bubble3D val="0"/>
            <c:spPr>
              <a:solidFill>
                <a:srgbClr val="78B74A"/>
              </a:solidFill>
            </c:spPr>
            <c:extLst>
              <c:ext xmlns:c16="http://schemas.microsoft.com/office/drawing/2014/chart" uri="{C3380CC4-5D6E-409C-BE32-E72D297353CC}">
                <c16:uniqueId val="{0000001C-0EE2-3C4A-AE89-2B602FDF24CC}"/>
              </c:ext>
            </c:extLst>
          </c:dPt>
          <c:dPt>
            <c:idx val="6"/>
            <c:bubble3D val="0"/>
            <c:spPr>
              <a:solidFill>
                <a:srgbClr val="D3D4D5"/>
              </a:solidFill>
            </c:spPr>
            <c:extLst>
              <c:ext xmlns:c16="http://schemas.microsoft.com/office/drawing/2014/chart" uri="{C3380CC4-5D6E-409C-BE32-E72D297353CC}">
                <c16:uniqueId val="{0000001E-0EE2-3C4A-AE89-2B602FDF24CC}"/>
              </c:ext>
            </c:extLst>
          </c:dPt>
          <c:dPt>
            <c:idx val="7"/>
            <c:bubble3D val="0"/>
            <c:spPr>
              <a:solidFill>
                <a:srgbClr val="5B5B5B"/>
              </a:solidFill>
            </c:spPr>
            <c:extLst>
              <c:ext xmlns:c16="http://schemas.microsoft.com/office/drawing/2014/chart" uri="{C3380CC4-5D6E-409C-BE32-E72D297353CC}">
                <c16:uniqueId val="{00000020-0EE2-3C4A-AE89-2B602FDF24CC}"/>
              </c:ext>
            </c:extLst>
          </c:dPt>
          <c:dLbls>
            <c:dLbl>
              <c:idx val="0"/>
              <c:delete val="1"/>
              <c:extLst>
                <c:ext xmlns:c15="http://schemas.microsoft.com/office/drawing/2012/chart" uri="{CE6537A1-D6FC-4f65-9D91-7224C49458BB}"/>
                <c:ext xmlns:c16="http://schemas.microsoft.com/office/drawing/2014/chart" uri="{C3380CC4-5D6E-409C-BE32-E72D297353CC}">
                  <c16:uniqueId val="{00000012-0EE2-3C4A-AE89-2B602FDF24CC}"/>
                </c:ext>
              </c:extLst>
            </c:dLbl>
            <c:dLbl>
              <c:idx val="1"/>
              <c:delete val="1"/>
              <c:extLst>
                <c:ext xmlns:c15="http://schemas.microsoft.com/office/drawing/2012/chart" uri="{CE6537A1-D6FC-4f65-9D91-7224C49458BB}"/>
                <c:ext xmlns:c16="http://schemas.microsoft.com/office/drawing/2014/chart" uri="{C3380CC4-5D6E-409C-BE32-E72D297353CC}">
                  <c16:uniqueId val="{00000014-0EE2-3C4A-AE89-2B602FDF24CC}"/>
                </c:ext>
              </c:extLst>
            </c:dLbl>
            <c:dLbl>
              <c:idx val="2"/>
              <c:delete val="1"/>
              <c:extLst>
                <c:ext xmlns:c15="http://schemas.microsoft.com/office/drawing/2012/chart" uri="{CE6537A1-D6FC-4f65-9D91-7224C49458BB}"/>
                <c:ext xmlns:c16="http://schemas.microsoft.com/office/drawing/2014/chart" uri="{C3380CC4-5D6E-409C-BE32-E72D297353CC}">
                  <c16:uniqueId val="{00000016-0EE2-3C4A-AE89-2B602FDF24CC}"/>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0EE2-3C4A-AE89-2B602FDF24CC}"/>
                </c:ext>
              </c:extLst>
            </c:dLbl>
            <c:dLbl>
              <c:idx val="6"/>
              <c:delete val="1"/>
              <c:extLst>
                <c:ext xmlns:c15="http://schemas.microsoft.com/office/drawing/2012/chart" uri="{CE6537A1-D6FC-4f65-9D91-7224C49458BB}"/>
                <c:ext xmlns:c16="http://schemas.microsoft.com/office/drawing/2014/chart" uri="{C3380CC4-5D6E-409C-BE32-E72D297353CC}">
                  <c16:uniqueId val="{0000001E-0EE2-3C4A-AE89-2B602FDF24CC}"/>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0"/>
            <c:extLst>
              <c:ext xmlns:c15="http://schemas.microsoft.com/office/drawing/2012/chart" uri="{CE6537A1-D6FC-4f65-9D91-7224C49458BB}"/>
            </c:extLst>
          </c:dLbls>
          <c:cat>
            <c:strRef>
              <c:f>('bilan LISTE ROUGE OISEAUX H'!$B$7,'bilan LISTE ROUGE OISEAUX H'!$B$8,'bilan LISTE ROUGE OISEAUX H'!$B$10:$B$11,'bilan LISTE ROUGE OISEAUX H'!$B$12:$B$14,'bilan LISTE ROUGE OISEAUX H'!$B$22)</c:f>
              <c:strCache>
                <c:ptCount val="8"/>
                <c:pt idx="0">
                  <c:v>RE</c:v>
                </c:pt>
                <c:pt idx="1">
                  <c:v>CR</c:v>
                </c:pt>
                <c:pt idx="2">
                  <c:v>EN</c:v>
                </c:pt>
                <c:pt idx="3">
                  <c:v>VU</c:v>
                </c:pt>
                <c:pt idx="4">
                  <c:v>NT</c:v>
                </c:pt>
                <c:pt idx="5">
                  <c:v>LC</c:v>
                </c:pt>
                <c:pt idx="6">
                  <c:v>DD</c:v>
                </c:pt>
                <c:pt idx="7">
                  <c:v>NA</c:v>
                </c:pt>
              </c:strCache>
            </c:strRef>
          </c:cat>
          <c:val>
            <c:numRef>
              <c:f>('bilan LISTE ROUGE OISEAUX H'!$D$7,'bilan LISTE ROUGE OISEAUX H'!$D$8,'bilan LISTE ROUGE OISEAUX H'!$D$10:$D$11,'bilan LISTE ROUGE OISEAUX H'!$D$12:$D$14,'bilan LISTE ROUGE OISEAUX H'!$D$22)</c:f>
              <c:numCache>
                <c:formatCode>General</c:formatCode>
                <c:ptCount val="8"/>
                <c:pt idx="0">
                  <c:v>0</c:v>
                </c:pt>
                <c:pt idx="1">
                  <c:v>0</c:v>
                </c:pt>
                <c:pt idx="2">
                  <c:v>0</c:v>
                </c:pt>
                <c:pt idx="3">
                  <c:v>7</c:v>
                </c:pt>
                <c:pt idx="4">
                  <c:v>6</c:v>
                </c:pt>
                <c:pt idx="5">
                  <c:v>17</c:v>
                </c:pt>
                <c:pt idx="6">
                  <c:v>0</c:v>
                </c:pt>
                <c:pt idx="7">
                  <c:v>185</c:v>
                </c:pt>
              </c:numCache>
            </c:numRef>
          </c:val>
          <c:extLst>
            <c:ext xmlns:c16="http://schemas.microsoft.com/office/drawing/2014/chart" uri="{C3380CC4-5D6E-409C-BE32-E72D297353CC}">
              <c16:uniqueId val="{00000021-0EE2-3C4A-AE89-2B602FDF24CC}"/>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A661-314E-80DE-2A98CCB3AE66}"/>
              </c:ext>
            </c:extLst>
          </c:dPt>
          <c:dPt>
            <c:idx val="1"/>
            <c:bubble3D val="0"/>
            <c:spPr>
              <a:solidFill>
                <a:srgbClr val="D3001B">
                  <a:alpha val="50000"/>
                </a:srgbClr>
              </a:solidFill>
            </c:spPr>
            <c:extLst>
              <c:ext xmlns:c16="http://schemas.microsoft.com/office/drawing/2014/chart" uri="{C3380CC4-5D6E-409C-BE32-E72D297353CC}">
                <c16:uniqueId val="{00000003-A661-314E-80DE-2A98CCB3AE66}"/>
              </c:ext>
            </c:extLst>
          </c:dPt>
          <c:dPt>
            <c:idx val="2"/>
            <c:bubble3D val="0"/>
            <c:spPr>
              <a:solidFill>
                <a:srgbClr val="FBBF00">
                  <a:alpha val="50000"/>
                </a:srgbClr>
              </a:solidFill>
            </c:spPr>
            <c:extLst>
              <c:ext xmlns:c16="http://schemas.microsoft.com/office/drawing/2014/chart" uri="{C3380CC4-5D6E-409C-BE32-E72D297353CC}">
                <c16:uniqueId val="{00000005-A661-314E-80DE-2A98CCB3AE66}"/>
              </c:ext>
            </c:extLst>
          </c:dPt>
          <c:dPt>
            <c:idx val="3"/>
            <c:bubble3D val="0"/>
            <c:spPr>
              <a:solidFill>
                <a:srgbClr val="FFED00">
                  <a:alpha val="50000"/>
                </a:srgbClr>
              </a:solidFill>
            </c:spPr>
            <c:extLst>
              <c:ext xmlns:c16="http://schemas.microsoft.com/office/drawing/2014/chart" uri="{C3380CC4-5D6E-409C-BE32-E72D297353CC}">
                <c16:uniqueId val="{00000007-A661-314E-80DE-2A98CCB3AE66}"/>
              </c:ext>
            </c:extLst>
          </c:dPt>
          <c:dPt>
            <c:idx val="4"/>
            <c:bubble3D val="0"/>
            <c:spPr>
              <a:solidFill>
                <a:srgbClr val="FBF2CA">
                  <a:alpha val="50000"/>
                </a:srgbClr>
              </a:solidFill>
            </c:spPr>
            <c:extLst>
              <c:ext xmlns:c16="http://schemas.microsoft.com/office/drawing/2014/chart" uri="{C3380CC4-5D6E-409C-BE32-E72D297353CC}">
                <c16:uniqueId val="{00000009-A661-314E-80DE-2A98CCB3AE66}"/>
              </c:ext>
            </c:extLst>
          </c:dPt>
          <c:dPt>
            <c:idx val="5"/>
            <c:bubble3D val="0"/>
            <c:spPr>
              <a:solidFill>
                <a:srgbClr val="78B74A">
                  <a:alpha val="50000"/>
                </a:srgbClr>
              </a:solidFill>
            </c:spPr>
            <c:extLst>
              <c:ext xmlns:c16="http://schemas.microsoft.com/office/drawing/2014/chart" uri="{C3380CC4-5D6E-409C-BE32-E72D297353CC}">
                <c16:uniqueId val="{0000000B-A661-314E-80DE-2A98CCB3AE66}"/>
              </c:ext>
            </c:extLst>
          </c:dPt>
          <c:dPt>
            <c:idx val="6"/>
            <c:bubble3D val="0"/>
            <c:spPr>
              <a:solidFill>
                <a:srgbClr val="D3D4D5">
                  <a:alpha val="50000"/>
                </a:srgbClr>
              </a:solidFill>
            </c:spPr>
            <c:extLst>
              <c:ext xmlns:c16="http://schemas.microsoft.com/office/drawing/2014/chart" uri="{C3380CC4-5D6E-409C-BE32-E72D297353CC}">
                <c16:uniqueId val="{0000000D-A661-314E-80DE-2A98CCB3AE66}"/>
              </c:ext>
            </c:extLst>
          </c:dPt>
          <c:dLbls>
            <c:dLbl>
              <c:idx val="0"/>
              <c:delete val="1"/>
              <c:extLst>
                <c:ext xmlns:c15="http://schemas.microsoft.com/office/drawing/2012/chart" uri="{CE6537A1-D6FC-4f65-9D91-7224C49458BB}"/>
                <c:ext xmlns:c16="http://schemas.microsoft.com/office/drawing/2014/chart" uri="{C3380CC4-5D6E-409C-BE32-E72D297353CC}">
                  <c16:uniqueId val="{00000001-A661-314E-80DE-2A98CCB3AE66}"/>
                </c:ext>
              </c:extLst>
            </c:dLbl>
            <c:dLbl>
              <c:idx val="1"/>
              <c:delete val="1"/>
              <c:extLst>
                <c:ext xmlns:c15="http://schemas.microsoft.com/office/drawing/2012/chart" uri="{CE6537A1-D6FC-4f65-9D91-7224C49458BB}"/>
                <c:ext xmlns:c16="http://schemas.microsoft.com/office/drawing/2014/chart" uri="{C3380CC4-5D6E-409C-BE32-E72D297353CC}">
                  <c16:uniqueId val="{00000003-A661-314E-80DE-2A98CCB3AE66}"/>
                </c:ext>
              </c:extLst>
            </c:dLbl>
            <c:dLbl>
              <c:idx val="2"/>
              <c:delete val="1"/>
              <c:extLst>
                <c:ext xmlns:c15="http://schemas.microsoft.com/office/drawing/2012/chart" uri="{CE6537A1-D6FC-4f65-9D91-7224C49458BB}"/>
                <c:ext xmlns:c16="http://schemas.microsoft.com/office/drawing/2014/chart" uri="{C3380CC4-5D6E-409C-BE32-E72D297353CC}">
                  <c16:uniqueId val="{00000005-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0D-A661-314E-80DE-2A98CCB3AE66}"/>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OISEAUX H'!$B$7,'bilan LISTE ROUGE OISEAUX H'!$B$8,'bilan LISTE ROUGE OISEAUX H'!$B$10:$B$11,'bilan LISTE ROUGE OISEAUX H'!$B$12:$B$14)</c:f>
              <c:strCache>
                <c:ptCount val="7"/>
                <c:pt idx="0">
                  <c:v>RE</c:v>
                </c:pt>
                <c:pt idx="1">
                  <c:v>CR</c:v>
                </c:pt>
                <c:pt idx="2">
                  <c:v>EN</c:v>
                </c:pt>
                <c:pt idx="3">
                  <c:v>VU</c:v>
                </c:pt>
                <c:pt idx="4">
                  <c:v>NT</c:v>
                </c:pt>
                <c:pt idx="5">
                  <c:v>LC</c:v>
                </c:pt>
                <c:pt idx="6">
                  <c:v>DD</c:v>
                </c:pt>
              </c:strCache>
            </c:strRef>
          </c:cat>
          <c:val>
            <c:numRef>
              <c:f>('bilan LISTE ROUGE OISEAUX H'!$D$7,'bilan LISTE ROUGE OISEAUX H'!$D$8,'bilan LISTE ROUGE OISEAUX H'!$D$10:$D$11,'bilan LISTE ROUGE OISEAUX H'!$D$12:$D$14)</c:f>
              <c:numCache>
                <c:formatCode>General</c:formatCode>
                <c:ptCount val="7"/>
                <c:pt idx="0">
                  <c:v>0</c:v>
                </c:pt>
                <c:pt idx="1">
                  <c:v>0</c:v>
                </c:pt>
                <c:pt idx="2">
                  <c:v>0</c:v>
                </c:pt>
                <c:pt idx="3">
                  <c:v>7</c:v>
                </c:pt>
                <c:pt idx="4">
                  <c:v>6</c:v>
                </c:pt>
                <c:pt idx="5">
                  <c:v>17</c:v>
                </c:pt>
                <c:pt idx="6">
                  <c:v>0</c:v>
                </c:pt>
              </c:numCache>
            </c:numRef>
          </c:val>
          <c:extLst>
            <c:ext xmlns:c16="http://schemas.microsoft.com/office/drawing/2014/chart" uri="{C3380CC4-5D6E-409C-BE32-E72D297353CC}">
              <c16:uniqueId val="{00000010-A661-314E-80DE-2A98CCB3AE66}"/>
            </c:ext>
          </c:extLst>
        </c:ser>
        <c:ser>
          <c:idx val="0"/>
          <c:order val="1"/>
          <c:dPt>
            <c:idx val="0"/>
            <c:bubble3D val="0"/>
            <c:spPr>
              <a:solidFill>
                <a:srgbClr val="5A1A63"/>
              </a:solidFill>
            </c:spPr>
            <c:extLst>
              <c:ext xmlns:c16="http://schemas.microsoft.com/office/drawing/2014/chart" uri="{C3380CC4-5D6E-409C-BE32-E72D297353CC}">
                <c16:uniqueId val="{00000012-A661-314E-80DE-2A98CCB3AE66}"/>
              </c:ext>
            </c:extLst>
          </c:dPt>
          <c:dPt>
            <c:idx val="1"/>
            <c:bubble3D val="0"/>
            <c:spPr>
              <a:solidFill>
                <a:srgbClr val="D3001B"/>
              </a:solidFill>
            </c:spPr>
            <c:extLst>
              <c:ext xmlns:c16="http://schemas.microsoft.com/office/drawing/2014/chart" uri="{C3380CC4-5D6E-409C-BE32-E72D297353CC}">
                <c16:uniqueId val="{00000014-A661-314E-80DE-2A98CCB3AE66}"/>
              </c:ext>
            </c:extLst>
          </c:dPt>
          <c:dPt>
            <c:idx val="2"/>
            <c:bubble3D val="0"/>
            <c:spPr>
              <a:solidFill>
                <a:srgbClr val="FBBF00"/>
              </a:solidFill>
            </c:spPr>
            <c:extLst>
              <c:ext xmlns:c16="http://schemas.microsoft.com/office/drawing/2014/chart" uri="{C3380CC4-5D6E-409C-BE32-E72D297353CC}">
                <c16:uniqueId val="{00000016-A661-314E-80DE-2A98CCB3AE66}"/>
              </c:ext>
            </c:extLst>
          </c:dPt>
          <c:dPt>
            <c:idx val="3"/>
            <c:bubble3D val="0"/>
            <c:spPr>
              <a:solidFill>
                <a:srgbClr val="FFED00"/>
              </a:solidFill>
            </c:spPr>
            <c:extLst>
              <c:ext xmlns:c16="http://schemas.microsoft.com/office/drawing/2014/chart" uri="{C3380CC4-5D6E-409C-BE32-E72D297353CC}">
                <c16:uniqueId val="{00000018-A661-314E-80DE-2A98CCB3AE66}"/>
              </c:ext>
            </c:extLst>
          </c:dPt>
          <c:dPt>
            <c:idx val="4"/>
            <c:bubble3D val="0"/>
            <c:spPr>
              <a:solidFill>
                <a:srgbClr val="FBF2CA"/>
              </a:solidFill>
            </c:spPr>
            <c:extLst>
              <c:ext xmlns:c16="http://schemas.microsoft.com/office/drawing/2014/chart" uri="{C3380CC4-5D6E-409C-BE32-E72D297353CC}">
                <c16:uniqueId val="{0000001A-A661-314E-80DE-2A98CCB3AE66}"/>
              </c:ext>
            </c:extLst>
          </c:dPt>
          <c:dPt>
            <c:idx val="5"/>
            <c:bubble3D val="0"/>
            <c:spPr>
              <a:solidFill>
                <a:srgbClr val="78B74A"/>
              </a:solidFill>
            </c:spPr>
            <c:extLst>
              <c:ext xmlns:c16="http://schemas.microsoft.com/office/drawing/2014/chart" uri="{C3380CC4-5D6E-409C-BE32-E72D297353CC}">
                <c16:uniqueId val="{0000001C-A661-314E-80DE-2A98CCB3AE66}"/>
              </c:ext>
            </c:extLst>
          </c:dPt>
          <c:dPt>
            <c:idx val="6"/>
            <c:bubble3D val="0"/>
            <c:spPr>
              <a:solidFill>
                <a:srgbClr val="D3D4D5"/>
              </a:solidFill>
            </c:spPr>
            <c:extLst>
              <c:ext xmlns:c16="http://schemas.microsoft.com/office/drawing/2014/chart" uri="{C3380CC4-5D6E-409C-BE32-E72D297353CC}">
                <c16:uniqueId val="{0000001E-A661-314E-80DE-2A98CCB3AE66}"/>
              </c:ext>
            </c:extLst>
          </c:dPt>
          <c:dLbls>
            <c:dLbl>
              <c:idx val="0"/>
              <c:delete val="1"/>
              <c:extLst>
                <c:ext xmlns:c15="http://schemas.microsoft.com/office/drawing/2012/chart" uri="{CE6537A1-D6FC-4f65-9D91-7224C49458BB}"/>
                <c:ext xmlns:c16="http://schemas.microsoft.com/office/drawing/2014/chart" uri="{C3380CC4-5D6E-409C-BE32-E72D297353CC}">
                  <c16:uniqueId val="{00000012-A661-314E-80DE-2A98CCB3AE66}"/>
                </c:ext>
              </c:extLst>
            </c:dLbl>
            <c:dLbl>
              <c:idx val="1"/>
              <c:delete val="1"/>
              <c:extLst>
                <c:ext xmlns:c15="http://schemas.microsoft.com/office/drawing/2012/chart" uri="{CE6537A1-D6FC-4f65-9D91-7224C49458BB}"/>
                <c:ext xmlns:c16="http://schemas.microsoft.com/office/drawing/2014/chart" uri="{C3380CC4-5D6E-409C-BE32-E72D297353CC}">
                  <c16:uniqueId val="{00000014-A661-314E-80DE-2A98CCB3AE66}"/>
                </c:ext>
              </c:extLst>
            </c:dLbl>
            <c:dLbl>
              <c:idx val="2"/>
              <c:delete val="1"/>
              <c:extLst>
                <c:ext xmlns:c15="http://schemas.microsoft.com/office/drawing/2012/chart" uri="{CE6537A1-D6FC-4f65-9D91-7224C49458BB}"/>
                <c:ext xmlns:c16="http://schemas.microsoft.com/office/drawing/2014/chart" uri="{C3380CC4-5D6E-409C-BE32-E72D297353CC}">
                  <c16:uniqueId val="{00000016-A661-314E-80DE-2A98CCB3AE66}"/>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A661-314E-80DE-2A98CCB3AE66}"/>
                </c:ext>
              </c:extLst>
            </c:dLbl>
            <c:dLbl>
              <c:idx val="6"/>
              <c:delete val="1"/>
              <c:extLst>
                <c:ext xmlns:c15="http://schemas.microsoft.com/office/drawing/2012/chart" uri="{CE6537A1-D6FC-4f65-9D91-7224C49458BB}"/>
                <c:ext xmlns:c16="http://schemas.microsoft.com/office/drawing/2014/chart" uri="{C3380CC4-5D6E-409C-BE32-E72D297353CC}">
                  <c16:uniqueId val="{0000001E-A661-314E-80DE-2A98CCB3AE66}"/>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1"/>
            <c:extLst>
              <c:ext xmlns:c15="http://schemas.microsoft.com/office/drawing/2012/chart" uri="{CE6537A1-D6FC-4f65-9D91-7224C49458BB}"/>
            </c:extLst>
          </c:dLbls>
          <c:cat>
            <c:strRef>
              <c:f>('bilan LISTE ROUGE OISEAUX H'!$B$7,'bilan LISTE ROUGE OISEAUX H'!$B$8,'bilan LISTE ROUGE OISEAUX H'!$B$10:$B$11,'bilan LISTE ROUGE OISEAUX H'!$B$12:$B$14)</c:f>
              <c:strCache>
                <c:ptCount val="7"/>
                <c:pt idx="0">
                  <c:v>RE</c:v>
                </c:pt>
                <c:pt idx="1">
                  <c:v>CR</c:v>
                </c:pt>
                <c:pt idx="2">
                  <c:v>EN</c:v>
                </c:pt>
                <c:pt idx="3">
                  <c:v>VU</c:v>
                </c:pt>
                <c:pt idx="4">
                  <c:v>NT</c:v>
                </c:pt>
                <c:pt idx="5">
                  <c:v>LC</c:v>
                </c:pt>
                <c:pt idx="6">
                  <c:v>DD</c:v>
                </c:pt>
              </c:strCache>
            </c:strRef>
          </c:cat>
          <c:val>
            <c:numRef>
              <c:f>('bilan LISTE ROUGE OISEAUX H'!$D$7,'bilan LISTE ROUGE OISEAUX H'!$D$8,'bilan LISTE ROUGE OISEAUX H'!$D$10:$D$11,'bilan LISTE ROUGE OISEAUX H'!$D$12:$D$14)</c:f>
              <c:numCache>
                <c:formatCode>General</c:formatCode>
                <c:ptCount val="7"/>
                <c:pt idx="0">
                  <c:v>0</c:v>
                </c:pt>
                <c:pt idx="1">
                  <c:v>0</c:v>
                </c:pt>
                <c:pt idx="2">
                  <c:v>0</c:v>
                </c:pt>
                <c:pt idx="3">
                  <c:v>7</c:v>
                </c:pt>
                <c:pt idx="4">
                  <c:v>6</c:v>
                </c:pt>
                <c:pt idx="5">
                  <c:v>17</c:v>
                </c:pt>
                <c:pt idx="6">
                  <c:v>0</c:v>
                </c:pt>
              </c:numCache>
            </c:numRef>
          </c:val>
          <c:extLst>
            <c:ext xmlns:c16="http://schemas.microsoft.com/office/drawing/2014/chart" uri="{C3380CC4-5D6E-409C-BE32-E72D297353CC}">
              <c16:uniqueId val="{00000021-A661-314E-80DE-2A98CCB3AE66}"/>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emf"/><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3768962</xdr:colOff>
      <xdr:row>6</xdr:row>
      <xdr:rowOff>313611</xdr:rowOff>
    </xdr:from>
    <xdr:to>
      <xdr:col>2</xdr:col>
      <xdr:colOff>5568962</xdr:colOff>
      <xdr:row>6</xdr:row>
      <xdr:rowOff>2628600</xdr:rowOff>
    </xdr:to>
    <xdr:pic>
      <xdr:nvPicPr>
        <xdr:cNvPr id="2" name="Image 1" descr="DREAL Grand Est">
          <a:extLst>
            <a:ext uri="{FF2B5EF4-FFF2-40B4-BE49-F238E27FC236}">
              <a16:creationId xmlns:a16="http://schemas.microsoft.com/office/drawing/2014/main" id="{0A90A7C5-896D-7E4E-BBFB-A2AF8046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662" y="8187611"/>
          <a:ext cx="1800000" cy="231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3419762</xdr:colOff>
      <xdr:row>3</xdr:row>
      <xdr:rowOff>526408</xdr:rowOff>
    </xdr:from>
    <xdr:to>
      <xdr:col>2</xdr:col>
      <xdr:colOff>5918162</xdr:colOff>
      <xdr:row>3</xdr:row>
      <xdr:rowOff>1966662</xdr:rowOff>
    </xdr:to>
    <xdr:pic>
      <xdr:nvPicPr>
        <xdr:cNvPr id="4" name="Image 3">
          <a:extLst>
            <a:ext uri="{FF2B5EF4-FFF2-40B4-BE49-F238E27FC236}">
              <a16:creationId xmlns:a16="http://schemas.microsoft.com/office/drawing/2014/main" id="{750C21C4-E1DE-D048-B71F-FFA1834DBEDC}"/>
            </a:ext>
          </a:extLst>
        </xdr:cNvPr>
        <xdr:cNvPicPr>
          <a:picLocks noChangeAspect="1"/>
        </xdr:cNvPicPr>
      </xdr:nvPicPr>
      <xdr:blipFill>
        <a:blip xmlns:r="http://schemas.openxmlformats.org/officeDocument/2006/relationships" r:embed="rId2"/>
        <a:stretch>
          <a:fillRect/>
        </a:stretch>
      </xdr:blipFill>
      <xdr:spPr>
        <a:xfrm>
          <a:off x="5972462" y="2050408"/>
          <a:ext cx="2498400" cy="1440254"/>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514598</xdr:colOff>
      <xdr:row>2</xdr:row>
      <xdr:rowOff>31526</xdr:rowOff>
    </xdr:from>
    <xdr:to>
      <xdr:col>8</xdr:col>
      <xdr:colOff>5852389</xdr:colOff>
      <xdr:row>16</xdr:row>
      <xdr:rowOff>137637</xdr:rowOff>
    </xdr:to>
    <xdr:graphicFrame macro="">
      <xdr:nvGraphicFramePr>
        <xdr:cNvPr id="2" name="Graphique 1">
          <a:extLst>
            <a:ext uri="{FF2B5EF4-FFF2-40B4-BE49-F238E27FC236}">
              <a16:creationId xmlns:a16="http://schemas.microsoft.com/office/drawing/2014/main" id="{1AA6AAF6-B6FA-DE44-B2ED-8AAA573295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514598</xdr:colOff>
      <xdr:row>14</xdr:row>
      <xdr:rowOff>76200</xdr:rowOff>
    </xdr:from>
    <xdr:to>
      <xdr:col>8</xdr:col>
      <xdr:colOff>5852389</xdr:colOff>
      <xdr:row>25</xdr:row>
      <xdr:rowOff>1452311</xdr:rowOff>
    </xdr:to>
    <xdr:graphicFrame macro="">
      <xdr:nvGraphicFramePr>
        <xdr:cNvPr id="3" name="Graphique 2">
          <a:extLst>
            <a:ext uri="{FF2B5EF4-FFF2-40B4-BE49-F238E27FC236}">
              <a16:creationId xmlns:a16="http://schemas.microsoft.com/office/drawing/2014/main" id="{05B80E02-DB8E-3440-B682-97B650BAF1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181200</xdr:colOff>
      <xdr:row>15</xdr:row>
      <xdr:rowOff>71552</xdr:rowOff>
    </xdr:from>
    <xdr:to>
      <xdr:col>2</xdr:col>
      <xdr:colOff>729840</xdr:colOff>
      <xdr:row>15</xdr:row>
      <xdr:rowOff>620192</xdr:rowOff>
    </xdr:to>
    <xdr:pic>
      <xdr:nvPicPr>
        <xdr:cNvPr id="2" name="DD.gif" descr="movie::file://localhost/Volumes/Connexion%20Raynald_rayny/odonat_partage/2-PROJETS_ODONAT/4-Listes_Rouges/LISTES_ROUGES_GRANDEST_2020-2024/1-TRANSVERSAL%202019-2024/102%20-%20Maquettes/Pictos%20UICN/DD.gif">
          <a:extLst>
            <a:ext uri="{FF2B5EF4-FFF2-40B4-BE49-F238E27FC236}">
              <a16:creationId xmlns:a16="http://schemas.microsoft.com/office/drawing/2014/main" id="{A04EA2D1-80B5-184C-82C8-EB3F75CE9B4E}"/>
            </a:ext>
          </a:extLst>
        </xdr:cNvPr>
        <xdr:cNvPicPr/>
      </xdr:nvPicPr>
      <xdr:blipFill>
        <a:blip xmlns:r="http://schemas.openxmlformats.org/officeDocument/2006/relationships" r:embed="rId1"/>
        <a:stretch>
          <a:fillRect/>
        </a:stretch>
      </xdr:blipFill>
      <xdr:spPr>
        <a:xfrm>
          <a:off x="1298800" y="12339752"/>
          <a:ext cx="548640" cy="548640"/>
        </a:xfrm>
        <a:prstGeom prst="rect">
          <a:avLst/>
        </a:prstGeom>
      </xdr:spPr>
    </xdr:pic>
    <xdr:clientData/>
  </xdr:twoCellAnchor>
  <xdr:twoCellAnchor editAs="oneCell">
    <xdr:from>
      <xdr:col>2</xdr:col>
      <xdr:colOff>181200</xdr:colOff>
      <xdr:row>11</xdr:row>
      <xdr:rowOff>76508</xdr:rowOff>
    </xdr:from>
    <xdr:to>
      <xdr:col>2</xdr:col>
      <xdr:colOff>729840</xdr:colOff>
      <xdr:row>11</xdr:row>
      <xdr:rowOff>625148</xdr:rowOff>
    </xdr:to>
    <xdr:pic>
      <xdr:nvPicPr>
        <xdr:cNvPr id="3" name="EN.gif" descr="movie::file://localhost/Volumes/Connexion%20Raynald_rayny/odonat_partage/2-PROJETS_ODONAT/4-Listes_Rouges/LISTES_ROUGES_GRANDEST_2020-2024/1-TRANSVERSAL%202019-2024/102%20-%20Maquettes/Pictos%20UICN/EN.gif">
          <a:extLst>
            <a:ext uri="{FF2B5EF4-FFF2-40B4-BE49-F238E27FC236}">
              <a16:creationId xmlns:a16="http://schemas.microsoft.com/office/drawing/2014/main" id="{A4677F43-DDCB-9842-99E6-681C30A13691}"/>
            </a:ext>
          </a:extLst>
        </xdr:cNvPr>
        <xdr:cNvPicPr/>
      </xdr:nvPicPr>
      <xdr:blipFill>
        <a:blip xmlns:r="http://schemas.openxmlformats.org/officeDocument/2006/relationships" r:embed="rId2"/>
        <a:stretch>
          <a:fillRect/>
        </a:stretch>
      </xdr:blipFill>
      <xdr:spPr>
        <a:xfrm>
          <a:off x="1298800" y="8839508"/>
          <a:ext cx="548640" cy="548640"/>
        </a:xfrm>
        <a:prstGeom prst="rect">
          <a:avLst/>
        </a:prstGeom>
      </xdr:spPr>
    </xdr:pic>
    <xdr:clientData/>
  </xdr:twoCellAnchor>
  <xdr:twoCellAnchor editAs="oneCell">
    <xdr:from>
      <xdr:col>2</xdr:col>
      <xdr:colOff>181200</xdr:colOff>
      <xdr:row>14</xdr:row>
      <xdr:rowOff>86420</xdr:rowOff>
    </xdr:from>
    <xdr:to>
      <xdr:col>2</xdr:col>
      <xdr:colOff>729840</xdr:colOff>
      <xdr:row>14</xdr:row>
      <xdr:rowOff>635060</xdr:rowOff>
    </xdr:to>
    <xdr:pic>
      <xdr:nvPicPr>
        <xdr:cNvPr id="4" name="LC.gif" descr="movie::file://localhost/Volumes/Connexion%20Raynald_rayny/odonat_partage/2-PROJETS_ODONAT/4-Listes_Rouges/LISTES_ROUGES_GRANDEST_2020-2024/1-TRANSVERSAL%202019-2024/102%20-%20Maquettes/Pictos%20UICN/LC.gif">
          <a:extLst>
            <a:ext uri="{FF2B5EF4-FFF2-40B4-BE49-F238E27FC236}">
              <a16:creationId xmlns:a16="http://schemas.microsoft.com/office/drawing/2014/main" id="{B6CE5611-2165-3747-8229-17C0296EFDB4}"/>
            </a:ext>
          </a:extLst>
        </xdr:cNvPr>
        <xdr:cNvPicPr/>
      </xdr:nvPicPr>
      <xdr:blipFill>
        <a:blip xmlns:r="http://schemas.openxmlformats.org/officeDocument/2006/relationships" r:embed="rId3"/>
        <a:stretch>
          <a:fillRect/>
        </a:stretch>
      </xdr:blipFill>
      <xdr:spPr>
        <a:xfrm>
          <a:off x="1298800" y="11478320"/>
          <a:ext cx="548640" cy="548640"/>
        </a:xfrm>
        <a:prstGeom prst="rect">
          <a:avLst/>
        </a:prstGeom>
      </xdr:spPr>
    </xdr:pic>
    <xdr:clientData/>
  </xdr:twoCellAnchor>
  <xdr:twoCellAnchor editAs="oneCell">
    <xdr:from>
      <xdr:col>2</xdr:col>
      <xdr:colOff>181200</xdr:colOff>
      <xdr:row>13</xdr:row>
      <xdr:rowOff>94164</xdr:rowOff>
    </xdr:from>
    <xdr:to>
      <xdr:col>2</xdr:col>
      <xdr:colOff>729840</xdr:colOff>
      <xdr:row>13</xdr:row>
      <xdr:rowOff>642804</xdr:rowOff>
    </xdr:to>
    <xdr:pic>
      <xdr:nvPicPr>
        <xdr:cNvPr id="5" name="NT.gif" descr="movie::file://localhost/Volumes/Connexion%20Raynald_rayny/odonat_partage/2-PROJETS_ODONAT/4-Listes_Rouges/LISTES_ROUGES_GRANDEST_2020-2024/1-TRANSVERSAL%202019-2024/102%20-%20Maquettes/Pictos%20UICN/NT.gif">
          <a:extLst>
            <a:ext uri="{FF2B5EF4-FFF2-40B4-BE49-F238E27FC236}">
              <a16:creationId xmlns:a16="http://schemas.microsoft.com/office/drawing/2014/main" id="{D92F49B5-2235-2946-82E0-E8FF937681D3}"/>
            </a:ext>
          </a:extLst>
        </xdr:cNvPr>
        <xdr:cNvPicPr/>
      </xdr:nvPicPr>
      <xdr:blipFill>
        <a:blip xmlns:r="http://schemas.openxmlformats.org/officeDocument/2006/relationships" r:embed="rId4"/>
        <a:stretch>
          <a:fillRect/>
        </a:stretch>
      </xdr:blipFill>
      <xdr:spPr>
        <a:xfrm>
          <a:off x="1298800" y="10609764"/>
          <a:ext cx="548640" cy="548640"/>
        </a:xfrm>
        <a:prstGeom prst="rect">
          <a:avLst/>
        </a:prstGeom>
      </xdr:spPr>
    </xdr:pic>
    <xdr:clientData/>
  </xdr:twoCellAnchor>
  <xdr:twoCellAnchor editAs="oneCell">
    <xdr:from>
      <xdr:col>2</xdr:col>
      <xdr:colOff>181200</xdr:colOff>
      <xdr:row>12</xdr:row>
      <xdr:rowOff>74340</xdr:rowOff>
    </xdr:from>
    <xdr:to>
      <xdr:col>2</xdr:col>
      <xdr:colOff>729840</xdr:colOff>
      <xdr:row>12</xdr:row>
      <xdr:rowOff>622980</xdr:rowOff>
    </xdr:to>
    <xdr:pic>
      <xdr:nvPicPr>
        <xdr:cNvPr id="6" name="VU.gif" descr="movie::file://localhost/Volumes/Connexion%20Raynald_rayny/odonat_partage/2-PROJETS_ODONAT/4-Listes_Rouges/LISTES_ROUGES_GRANDEST_2020-2024/1-TRANSVERSAL%202019-2024/102%20-%20Maquettes/Pictos%20UICN/VU.gif">
          <a:extLst>
            <a:ext uri="{FF2B5EF4-FFF2-40B4-BE49-F238E27FC236}">
              <a16:creationId xmlns:a16="http://schemas.microsoft.com/office/drawing/2014/main" id="{2A85BA89-83D5-BA49-82E7-5413132CE7AB}"/>
            </a:ext>
          </a:extLst>
        </xdr:cNvPr>
        <xdr:cNvPicPr/>
      </xdr:nvPicPr>
      <xdr:blipFill>
        <a:blip xmlns:r="http://schemas.openxmlformats.org/officeDocument/2006/relationships" r:embed="rId5"/>
        <a:stretch>
          <a:fillRect/>
        </a:stretch>
      </xdr:blipFill>
      <xdr:spPr>
        <a:xfrm>
          <a:off x="1298800" y="9713640"/>
          <a:ext cx="548640" cy="548640"/>
        </a:xfrm>
        <a:prstGeom prst="rect">
          <a:avLst/>
        </a:prstGeom>
      </xdr:spPr>
    </xdr:pic>
    <xdr:clientData/>
  </xdr:twoCellAnchor>
  <xdr:twoCellAnchor editAs="oneCell">
    <xdr:from>
      <xdr:col>2</xdr:col>
      <xdr:colOff>181200</xdr:colOff>
      <xdr:row>8</xdr:row>
      <xdr:rowOff>70932</xdr:rowOff>
    </xdr:from>
    <xdr:to>
      <xdr:col>2</xdr:col>
      <xdr:colOff>729840</xdr:colOff>
      <xdr:row>8</xdr:row>
      <xdr:rowOff>619572</xdr:rowOff>
    </xdr:to>
    <xdr:pic>
      <xdr:nvPicPr>
        <xdr:cNvPr id="7" name="RE.gif" descr="movie::file://localhost/Volumes/Connexion%20Raynald_rayny/odonat_partage/2-PROJETS_ODONAT/4-Listes_Rouges/LISTES_ROUGES_GRANDEST_2020-2024/1-TRANSVERSAL%202019-2024/102%20-%20Maquettes/Pictos%20UICN/RE.gif">
          <a:extLst>
            <a:ext uri="{FF2B5EF4-FFF2-40B4-BE49-F238E27FC236}">
              <a16:creationId xmlns:a16="http://schemas.microsoft.com/office/drawing/2014/main" id="{4F9FF90C-550D-AF43-9B4A-FFCF6CE321C0}"/>
            </a:ext>
          </a:extLst>
        </xdr:cNvPr>
        <xdr:cNvPicPr/>
      </xdr:nvPicPr>
      <xdr:blipFill>
        <a:blip xmlns:r="http://schemas.openxmlformats.org/officeDocument/2006/relationships" r:embed="rId6"/>
        <a:stretch>
          <a:fillRect/>
        </a:stretch>
      </xdr:blipFill>
      <xdr:spPr>
        <a:xfrm>
          <a:off x="1298800" y="6205032"/>
          <a:ext cx="548640" cy="548640"/>
        </a:xfrm>
        <a:prstGeom prst="rect">
          <a:avLst/>
        </a:prstGeom>
      </xdr:spPr>
    </xdr:pic>
    <xdr:clientData/>
  </xdr:twoCellAnchor>
  <xdr:twoCellAnchor editAs="oneCell">
    <xdr:from>
      <xdr:col>2</xdr:col>
      <xdr:colOff>181200</xdr:colOff>
      <xdr:row>9</xdr:row>
      <xdr:rowOff>620423</xdr:rowOff>
    </xdr:from>
    <xdr:to>
      <xdr:col>2</xdr:col>
      <xdr:colOff>729840</xdr:colOff>
      <xdr:row>10</xdr:row>
      <xdr:rowOff>290218</xdr:rowOff>
    </xdr:to>
    <xdr:pic>
      <xdr:nvPicPr>
        <xdr:cNvPr id="8" name="CR.gif" descr="movie::file://localhost/Users/rayny/Downloads/LRR%2007%2010%202020/Pictos%20UICN/CR.gif">
          <a:extLst>
            <a:ext uri="{FF2B5EF4-FFF2-40B4-BE49-F238E27FC236}">
              <a16:creationId xmlns:a16="http://schemas.microsoft.com/office/drawing/2014/main" id="{3E86D179-4E3D-4642-9148-CBF7B1DF4525}"/>
            </a:ext>
          </a:extLst>
        </xdr:cNvPr>
        <xdr:cNvPicPr/>
      </xdr:nvPicPr>
      <xdr:blipFill>
        <a:blip xmlns:r="http://schemas.openxmlformats.org/officeDocument/2006/relationships" r:embed="rId7"/>
        <a:stretch>
          <a:fillRect/>
        </a:stretch>
      </xdr:blipFill>
      <xdr:spPr>
        <a:xfrm>
          <a:off x="1298800" y="7630823"/>
          <a:ext cx="548640" cy="546095"/>
        </a:xfrm>
        <a:prstGeom prst="rect">
          <a:avLst/>
        </a:prstGeom>
      </xdr:spPr>
    </xdr:pic>
    <xdr:clientData/>
  </xdr:twoCellAnchor>
  <xdr:twoCellAnchor editAs="oneCell">
    <xdr:from>
      <xdr:col>2</xdr:col>
      <xdr:colOff>182470</xdr:colOff>
      <xdr:row>16</xdr:row>
      <xdr:rowOff>159833</xdr:rowOff>
    </xdr:from>
    <xdr:to>
      <xdr:col>2</xdr:col>
      <xdr:colOff>728570</xdr:colOff>
      <xdr:row>16</xdr:row>
      <xdr:rowOff>705933</xdr:rowOff>
    </xdr:to>
    <xdr:pic>
      <xdr:nvPicPr>
        <xdr:cNvPr id="9"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4425BF2F-6FA1-D54A-A0B6-B8B4F9422332}"/>
            </a:ext>
          </a:extLst>
        </xdr:cNvPr>
        <xdr:cNvPicPr/>
      </xdr:nvPicPr>
      <xdr:blipFill>
        <a:blip xmlns:r="http://schemas.openxmlformats.org/officeDocument/2006/relationships" r:embed="rId8"/>
        <a:stretch>
          <a:fillRect/>
        </a:stretch>
      </xdr:blipFill>
      <xdr:spPr>
        <a:xfrm>
          <a:off x="1300070" y="13304333"/>
          <a:ext cx="546100" cy="546100"/>
        </a:xfrm>
        <a:prstGeom prst="rect">
          <a:avLst/>
        </a:prstGeom>
      </xdr:spPr>
    </xdr:pic>
    <xdr:clientData/>
  </xdr:twoCellAnchor>
  <xdr:twoCellAnchor editAs="oneCell">
    <xdr:from>
      <xdr:col>2</xdr:col>
      <xdr:colOff>176120</xdr:colOff>
      <xdr:row>21</xdr:row>
      <xdr:rowOff>157166</xdr:rowOff>
    </xdr:from>
    <xdr:to>
      <xdr:col>2</xdr:col>
      <xdr:colOff>734920</xdr:colOff>
      <xdr:row>21</xdr:row>
      <xdr:rowOff>707162</xdr:rowOff>
    </xdr:to>
    <xdr:pic>
      <xdr:nvPicPr>
        <xdr:cNvPr id="10" name="NE.gif" descr="movie::file://localhost/Volumes/Connexion%20Raynald_rayny/odonat_partage/2-PROJETS_ODONAT/4-Listes_Rouges/LISTES_ROUGES_GRANDEST_2020-2024/1-TRANSVERSAL%202019-2024/102%20-%20Maquettes/Pictos%20UICN/NE.gif">
          <a:extLst>
            <a:ext uri="{FF2B5EF4-FFF2-40B4-BE49-F238E27FC236}">
              <a16:creationId xmlns:a16="http://schemas.microsoft.com/office/drawing/2014/main" id="{81B3625C-71E7-C94A-B888-2DADE13C72E6}"/>
            </a:ext>
          </a:extLst>
        </xdr:cNvPr>
        <xdr:cNvPicPr/>
      </xdr:nvPicPr>
      <xdr:blipFill>
        <a:blip xmlns:r="http://schemas.openxmlformats.org/officeDocument/2006/relationships" r:embed="rId9"/>
        <a:stretch>
          <a:fillRect/>
        </a:stretch>
      </xdr:blipFill>
      <xdr:spPr>
        <a:xfrm>
          <a:off x="1293720" y="17683166"/>
          <a:ext cx="558800" cy="549996"/>
        </a:xfrm>
        <a:prstGeom prst="rect">
          <a:avLst/>
        </a:prstGeom>
        <a:ln>
          <a:solidFill>
            <a:schemeClr val="tx1"/>
          </a:solidFill>
        </a:ln>
      </xdr:spPr>
    </xdr:pic>
    <xdr:clientData/>
  </xdr:twoCellAnchor>
  <xdr:oneCellAnchor>
    <xdr:from>
      <xdr:col>2</xdr:col>
      <xdr:colOff>182470</xdr:colOff>
      <xdr:row>24</xdr:row>
      <xdr:rowOff>83633</xdr:rowOff>
    </xdr:from>
    <xdr:ext cx="546100" cy="546100"/>
    <xdr:pic>
      <xdr:nvPicPr>
        <xdr:cNvPr id="11"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325519EE-C812-0A46-A09C-66D75C9E76C4}"/>
            </a:ext>
          </a:extLst>
        </xdr:cNvPr>
        <xdr:cNvPicPr/>
      </xdr:nvPicPr>
      <xdr:blipFill>
        <a:blip xmlns:r="http://schemas.openxmlformats.org/officeDocument/2006/relationships" r:embed="rId8"/>
        <a:stretch>
          <a:fillRect/>
        </a:stretch>
      </xdr:blipFill>
      <xdr:spPr>
        <a:xfrm>
          <a:off x="1300070" y="20238533"/>
          <a:ext cx="546100" cy="546100"/>
        </a:xfrm>
        <a:prstGeom prst="rect">
          <a:avLst/>
        </a:prstGeom>
      </xdr:spPr>
    </xdr:pic>
    <xdr:clientData/>
  </xdr:oneCellAnchor>
  <xdr:twoCellAnchor editAs="oneCell">
    <xdr:from>
      <xdr:col>2</xdr:col>
      <xdr:colOff>88900</xdr:colOff>
      <xdr:row>27</xdr:row>
      <xdr:rowOff>393700</xdr:rowOff>
    </xdr:from>
    <xdr:to>
      <xdr:col>7</xdr:col>
      <xdr:colOff>533400</xdr:colOff>
      <xdr:row>41</xdr:row>
      <xdr:rowOff>1842922</xdr:rowOff>
    </xdr:to>
    <xdr:pic>
      <xdr:nvPicPr>
        <xdr:cNvPr id="12" name="Image 11">
          <a:extLst>
            <a:ext uri="{FF2B5EF4-FFF2-40B4-BE49-F238E27FC236}">
              <a16:creationId xmlns:a16="http://schemas.microsoft.com/office/drawing/2014/main" id="{8334A4C0-7B0B-8E4B-9296-8034908330C5}"/>
            </a:ext>
          </a:extLst>
        </xdr:cNvPr>
        <xdr:cNvPicPr>
          <a:picLocks noChangeAspect="1"/>
        </xdr:cNvPicPr>
      </xdr:nvPicPr>
      <xdr:blipFill>
        <a:blip xmlns:r="http://schemas.openxmlformats.org/officeDocument/2006/relationships" r:embed="rId10"/>
        <a:stretch>
          <a:fillRect/>
        </a:stretch>
      </xdr:blipFill>
      <xdr:spPr>
        <a:xfrm>
          <a:off x="1206500" y="23177500"/>
          <a:ext cx="11430000" cy="1607962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189150</xdr:colOff>
      <xdr:row>6</xdr:row>
      <xdr:rowOff>0</xdr:rowOff>
    </xdr:from>
    <xdr:to>
      <xdr:col>32</xdr:col>
      <xdr:colOff>662022</xdr:colOff>
      <xdr:row>19</xdr:row>
      <xdr:rowOff>178563</xdr:rowOff>
    </xdr:to>
    <xdr:pic>
      <xdr:nvPicPr>
        <xdr:cNvPr id="2" name="Image 1">
          <a:extLst>
            <a:ext uri="{FF2B5EF4-FFF2-40B4-BE49-F238E27FC236}">
              <a16:creationId xmlns:a16="http://schemas.microsoft.com/office/drawing/2014/main" id="{77206EBC-1256-9145-9CB4-56DB62D37F20}"/>
            </a:ext>
          </a:extLst>
        </xdr:cNvPr>
        <xdr:cNvPicPr>
          <a:picLocks noChangeAspect="1"/>
        </xdr:cNvPicPr>
      </xdr:nvPicPr>
      <xdr:blipFill>
        <a:blip xmlns:r="http://schemas.openxmlformats.org/officeDocument/2006/relationships" r:embed="rId1"/>
        <a:stretch>
          <a:fillRect/>
        </a:stretch>
      </xdr:blipFill>
      <xdr:spPr>
        <a:xfrm>
          <a:off x="40346550" y="2806700"/>
          <a:ext cx="16170072" cy="103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124869</xdr:colOff>
      <xdr:row>5</xdr:row>
      <xdr:rowOff>440252</xdr:rowOff>
    </xdr:from>
    <xdr:ext cx="12930731" cy="9230162"/>
    <xdr:pic>
      <xdr:nvPicPr>
        <xdr:cNvPr id="2" name="Image 1">
          <a:extLst>
            <a:ext uri="{FF2B5EF4-FFF2-40B4-BE49-F238E27FC236}">
              <a16:creationId xmlns:a16="http://schemas.microsoft.com/office/drawing/2014/main" id="{F8BBE001-9515-C34C-B9E6-5C804AA35117}"/>
            </a:ext>
          </a:extLst>
        </xdr:cNvPr>
        <xdr:cNvPicPr>
          <a:picLocks noChangeAspect="1"/>
        </xdr:cNvPicPr>
      </xdr:nvPicPr>
      <xdr:blipFill>
        <a:blip xmlns:r="http://schemas.openxmlformats.org/officeDocument/2006/relationships" r:embed="rId1"/>
        <a:stretch>
          <a:fillRect/>
        </a:stretch>
      </xdr:blipFill>
      <xdr:spPr>
        <a:xfrm>
          <a:off x="13345569" y="4974152"/>
          <a:ext cx="12930731" cy="9230162"/>
        </a:xfrm>
        <a:prstGeom prst="rect">
          <a:avLst/>
        </a:prstGeom>
        <a:ln w="38100">
          <a:solidFill>
            <a:srgbClr val="D31D1B"/>
          </a:solidFill>
        </a:ln>
      </xdr:spPr>
    </xdr:pic>
    <xdr:clientData/>
  </xdr:oneCellAnchor>
  <xdr:oneCellAnchor>
    <xdr:from>
      <xdr:col>1</xdr:col>
      <xdr:colOff>72179</xdr:colOff>
      <xdr:row>5</xdr:row>
      <xdr:rowOff>440250</xdr:rowOff>
    </xdr:from>
    <xdr:ext cx="12918149" cy="8945049"/>
    <xdr:pic>
      <xdr:nvPicPr>
        <xdr:cNvPr id="3" name="Image 2">
          <a:extLst>
            <a:ext uri="{FF2B5EF4-FFF2-40B4-BE49-F238E27FC236}">
              <a16:creationId xmlns:a16="http://schemas.microsoft.com/office/drawing/2014/main" id="{5F6C094B-01DD-F646-B91D-A81493E32372}"/>
            </a:ext>
          </a:extLst>
        </xdr:cNvPr>
        <xdr:cNvPicPr>
          <a:picLocks noChangeAspect="1"/>
        </xdr:cNvPicPr>
      </xdr:nvPicPr>
      <xdr:blipFill>
        <a:blip xmlns:r="http://schemas.openxmlformats.org/officeDocument/2006/relationships" r:embed="rId2"/>
        <a:stretch>
          <a:fillRect/>
        </a:stretch>
      </xdr:blipFill>
      <xdr:spPr>
        <a:xfrm>
          <a:off x="288079" y="4974150"/>
          <a:ext cx="12918149" cy="8945049"/>
        </a:xfrm>
        <a:prstGeom prst="rect">
          <a:avLst/>
        </a:prstGeom>
        <a:ln w="38100">
          <a:solidFill>
            <a:srgbClr val="7F78AB"/>
          </a:solidFill>
        </a:ln>
      </xdr:spPr>
    </xdr:pic>
    <xdr:clientData/>
  </xdr:oneCellAnchor>
  <xdr:twoCellAnchor editAs="oneCell">
    <xdr:from>
      <xdr:col>18</xdr:col>
      <xdr:colOff>32656</xdr:colOff>
      <xdr:row>4</xdr:row>
      <xdr:rowOff>2351557</xdr:rowOff>
    </xdr:from>
    <xdr:to>
      <xdr:col>26</xdr:col>
      <xdr:colOff>380999</xdr:colOff>
      <xdr:row>6</xdr:row>
      <xdr:rowOff>4782457</xdr:rowOff>
    </xdr:to>
    <xdr:pic>
      <xdr:nvPicPr>
        <xdr:cNvPr id="4" name="Image 3">
          <a:extLst>
            <a:ext uri="{FF2B5EF4-FFF2-40B4-BE49-F238E27FC236}">
              <a16:creationId xmlns:a16="http://schemas.microsoft.com/office/drawing/2014/main" id="{1F92464F-EA9D-0048-AA40-CC891584F8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89956" y="4383557"/>
          <a:ext cx="11371943" cy="9962000"/>
        </a:xfrm>
        <a:prstGeom prst="rect">
          <a:avLst/>
        </a:prstGeom>
        <a:ln w="28575">
          <a:solidFill>
            <a:srgbClr val="C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OUGE_LEGEND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version%20LR%20U%20ICN%20avant%20commentaires%2009%202021/LRefLRg_TABLES_REF_odonata_Vf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EF_STRUCTURE_MODE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UICN/LRefLRg_TABLES_REF_odonata_V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BIOGEO"/>
      <sheetName val="LEGENDE TAXRE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worldbirdnames.org/ioc-lists/master-list-2/" TargetMode="External"/><Relationship Id="rId13" Type="http://schemas.openxmlformats.org/officeDocument/2006/relationships/printerSettings" Target="../printerSettings/printerSettings2.bin"/><Relationship Id="rId3" Type="http://schemas.openxmlformats.org/officeDocument/2006/relationships/hyperlink" Target="https://inpn.mnhn.fr/programme/referentiel-taxonomique-taxref" TargetMode="External"/><Relationship Id="rId7" Type="http://schemas.openxmlformats.org/officeDocument/2006/relationships/hyperlink" Target="https://www.odonat-grandest.fr/telechargements/Listes_rouges/Liste_rouge_Grand_Est_OISEAUX_HIVERNANTS_livret.pdf" TargetMode="External"/><Relationship Id="rId12" Type="http://schemas.openxmlformats.org/officeDocument/2006/relationships/hyperlink" Target="https://inpn.mnhn.fr/docs/LR_FCE/UICN-LR-Oiseaux-diffusion.pdf" TargetMode="External"/><Relationship Id="rId2" Type="http://schemas.openxmlformats.org/officeDocument/2006/relationships/hyperlink" Target="https://inpn.mnhn.fr/programme/documentation/base-de-connaissance-statuts" TargetMode="External"/><Relationship Id="rId1" Type="http://schemas.openxmlformats.org/officeDocument/2006/relationships/hyperlink" Target="https://inpn.mnhn.fr/programme/documentation/referentiels-especes-taxref" TargetMode="External"/><Relationship Id="rId6" Type="http://schemas.openxmlformats.org/officeDocument/2006/relationships/hyperlink" Target="https://www.odonat-grandest.fr/telechargements/Listes_rouges/LISTE_ROUGE_OISEAUX_HIVERNANTS.xlsx" TargetMode="External"/><Relationship Id="rId11" Type="http://schemas.openxmlformats.org/officeDocument/2006/relationships/hyperlink" Target="https://www.birdlife.org/wp-content/uploads/2022/05/BirdLife-European-Red-List-of-Birds-2021.pdf.pdf" TargetMode="External"/><Relationship Id="rId5" Type="http://schemas.openxmlformats.org/officeDocument/2006/relationships/hyperlink" Target="https://www.odonat-grandest.fr/regions-naturelles-contexte" TargetMode="External"/><Relationship Id="rId10" Type="http://schemas.openxmlformats.org/officeDocument/2006/relationships/hyperlink" Target="https://inpn.mnhn.fr/programme/referentiel-taxonomique-taxref" TargetMode="External"/><Relationship Id="rId4" Type="http://schemas.openxmlformats.org/officeDocument/2006/relationships/hyperlink" Target="https://www.datagrandest.fr/data4citizen/visualisation/information/?id=fr-417566924-180706_001" TargetMode="External"/><Relationship Id="rId9" Type="http://schemas.openxmlformats.org/officeDocument/2006/relationships/hyperlink" Target="https://inpn.mnhn.fr/programme/referentiel-taxonomique-taxre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inpn.mnhn.fr/programme/documentation/referentiels-especes-taxref" TargetMode="External"/><Relationship Id="rId1" Type="http://schemas.openxmlformats.org/officeDocument/2006/relationships/hyperlink" Target="https://www.faune-alsace.org/index.php?m_id=210&amp;ae_task=edit&amp;ae_pkey=162&amp;ae_old_task=list&amp;mp_current_page=1&amp;mp_item_per_page=100&amp;ae_search_query=&amp;ae_multi_where=0&amp;ae_order_by=ASC&amp;ae_order_by_column=TITL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eograndest.fr/geonetwork/srv/fre/catalog.search" TargetMode="External"/><Relationship Id="rId1" Type="http://schemas.openxmlformats.org/officeDocument/2006/relationships/hyperlink" Target="https://www.odonat-grandest.fr/regions-naturelles-contexte"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I223"/>
  <sheetViews>
    <sheetView tabSelected="1" zoomScaleNormal="100" zoomScalePageLayoutView="172" workbookViewId="0">
      <selection activeCell="C1" sqref="C1"/>
    </sheetView>
  </sheetViews>
  <sheetFormatPr baseColWidth="10" defaultColWidth="10.6640625" defaultRowHeight="16"/>
  <cols>
    <col min="1" max="1" width="2.83203125" style="323" customWidth="1"/>
    <col min="2" max="2" width="30.6640625" style="17" customWidth="1"/>
    <col min="3" max="3" width="120.6640625" style="17" customWidth="1"/>
    <col min="4" max="4" width="30.6640625" style="17" customWidth="1"/>
    <col min="5" max="7" width="100.83203125" style="17" customWidth="1"/>
    <col min="8" max="16384" width="10.6640625" style="17"/>
  </cols>
  <sheetData>
    <row r="1" spans="1:9" s="3" customFormat="1" ht="50" customHeight="1">
      <c r="A1" s="1"/>
      <c r="B1" s="1"/>
      <c r="C1" s="20"/>
      <c r="D1" s="1"/>
      <c r="E1" s="2"/>
      <c r="F1" s="2"/>
      <c r="G1" s="2"/>
    </row>
    <row r="2" spans="1:9" s="6" customFormat="1" ht="50" customHeight="1">
      <c r="A2" s="316"/>
      <c r="B2" s="12"/>
      <c r="C2" s="4"/>
      <c r="D2" s="5"/>
      <c r="E2" s="12"/>
      <c r="F2" s="12"/>
      <c r="G2" s="12"/>
    </row>
    <row r="3" spans="1:9" s="11" customFormat="1" ht="20" customHeight="1">
      <c r="A3" s="317"/>
      <c r="B3" s="10"/>
      <c r="C3" s="10"/>
      <c r="D3" s="10"/>
      <c r="E3" s="10"/>
      <c r="F3" s="10"/>
      <c r="G3" s="10"/>
    </row>
    <row r="4" spans="1:9" s="22" customFormat="1" ht="200" customHeight="1">
      <c r="A4" s="318"/>
      <c r="B4" s="21"/>
      <c r="C4" s="19"/>
      <c r="D4" s="21"/>
      <c r="E4" s="21"/>
      <c r="F4" s="21"/>
      <c r="G4" s="21"/>
    </row>
    <row r="5" spans="1:9" s="9" customFormat="1" ht="200" customHeight="1">
      <c r="A5" s="319"/>
      <c r="B5" s="21"/>
      <c r="C5" s="263" t="s">
        <v>1219</v>
      </c>
      <c r="D5" s="7"/>
      <c r="E5" s="21"/>
      <c r="F5" s="21"/>
      <c r="G5" s="21"/>
    </row>
    <row r="6" spans="1:9" s="163" customFormat="1" ht="100" customHeight="1">
      <c r="A6" s="324"/>
      <c r="B6" s="325"/>
      <c r="C6" s="326" t="s">
        <v>883</v>
      </c>
      <c r="D6" s="324"/>
      <c r="E6" s="325"/>
      <c r="F6" s="325"/>
      <c r="G6" s="325"/>
      <c r="H6" s="325"/>
    </row>
    <row r="7" spans="1:9" s="140" customFormat="1" ht="240" customHeight="1">
      <c r="A7" s="139"/>
      <c r="B7" s="134"/>
      <c r="C7"/>
      <c r="D7" s="139"/>
      <c r="E7" s="139"/>
      <c r="F7" s="139"/>
      <c r="G7" s="139"/>
      <c r="H7" s="139"/>
    </row>
    <row r="8" spans="1:9" s="331" customFormat="1" ht="30" customHeight="1">
      <c r="A8" s="320"/>
      <c r="B8" s="327"/>
      <c r="C8" s="328" t="s">
        <v>356</v>
      </c>
      <c r="D8" s="329"/>
      <c r="E8" s="329"/>
      <c r="F8" s="329"/>
      <c r="G8" s="329"/>
      <c r="H8" s="329"/>
      <c r="I8" s="330"/>
    </row>
    <row r="9" spans="1:9" s="331" customFormat="1" ht="30" customHeight="1">
      <c r="A9" s="320"/>
      <c r="B9" s="327"/>
      <c r="C9" s="334" t="s">
        <v>357</v>
      </c>
      <c r="D9" s="329"/>
      <c r="E9" s="329"/>
      <c r="F9" s="329"/>
      <c r="G9" s="329"/>
      <c r="H9" s="329"/>
      <c r="I9" s="330"/>
    </row>
    <row r="10" spans="1:9" s="333" customFormat="1" ht="50" customHeight="1">
      <c r="A10" s="321"/>
      <c r="B10" s="332"/>
      <c r="C10" s="931" t="s">
        <v>1220</v>
      </c>
      <c r="D10" s="487"/>
      <c r="E10" s="332"/>
      <c r="F10" s="332"/>
      <c r="G10" s="332"/>
      <c r="H10" s="332"/>
    </row>
    <row r="11" spans="1:9" ht="200" customHeight="1">
      <c r="A11" s="320"/>
      <c r="B11" s="21"/>
      <c r="C11" s="19"/>
      <c r="D11" s="497"/>
      <c r="E11" s="21"/>
      <c r="F11" s="21"/>
      <c r="G11" s="21"/>
    </row>
    <row r="12" spans="1:9" ht="200" customHeight="1">
      <c r="A12" s="320"/>
      <c r="B12" s="18"/>
      <c r="C12" s="263"/>
      <c r="D12" s="23"/>
      <c r="E12" s="18"/>
      <c r="F12" s="18"/>
      <c r="G12" s="18"/>
    </row>
    <row r="13" spans="1:9" ht="200" customHeight="1">
      <c r="A13" s="321"/>
      <c r="B13" s="18"/>
      <c r="C13" s="18"/>
      <c r="D13" s="23"/>
      <c r="E13" s="18"/>
      <c r="F13" s="18"/>
      <c r="G13" s="18"/>
    </row>
    <row r="14" spans="1:9">
      <c r="D14" s="133"/>
    </row>
    <row r="15" spans="1:9">
      <c r="A15" s="322"/>
      <c r="D15" s="133"/>
    </row>
    <row r="16" spans="1:9">
      <c r="D16" s="133"/>
    </row>
    <row r="17" spans="1:4">
      <c r="D17" s="133"/>
    </row>
    <row r="18" spans="1:4">
      <c r="D18" s="133"/>
    </row>
    <row r="19" spans="1:4" s="22" customFormat="1" ht="51" customHeight="1">
      <c r="A19" s="322"/>
      <c r="D19" s="133"/>
    </row>
    <row r="20" spans="1:4">
      <c r="A20" s="309"/>
      <c r="D20" s="133"/>
    </row>
    <row r="21" spans="1:4">
      <c r="D21" s="133"/>
    </row>
    <row r="22" spans="1:4">
      <c r="A22" s="322"/>
      <c r="D22" s="133"/>
    </row>
    <row r="23" spans="1:4">
      <c r="D23" s="133"/>
    </row>
    <row r="24" spans="1:4">
      <c r="D24" s="133"/>
    </row>
    <row r="25" spans="1:4">
      <c r="D25" s="133"/>
    </row>
    <row r="26" spans="1:4">
      <c r="D26" s="133"/>
    </row>
    <row r="27" spans="1:4">
      <c r="D27" s="133"/>
    </row>
    <row r="28" spans="1:4">
      <c r="D28" s="133"/>
    </row>
    <row r="29" spans="1:4">
      <c r="D29" s="133"/>
    </row>
    <row r="30" spans="1:4">
      <c r="D30" s="133"/>
    </row>
    <row r="31" spans="1:4">
      <c r="D31" s="133"/>
    </row>
    <row r="32" spans="1:4">
      <c r="D32" s="133"/>
    </row>
    <row r="33" spans="4:4" ht="30" customHeight="1">
      <c r="D33" s="133"/>
    </row>
    <row r="34" spans="4:4" ht="24" customHeight="1">
      <c r="D34" s="133"/>
    </row>
    <row r="35" spans="4:4" ht="24" customHeight="1">
      <c r="D35" s="133"/>
    </row>
    <row r="36" spans="4:4" ht="24" customHeight="1">
      <c r="D36" s="133"/>
    </row>
    <row r="37" spans="4:4">
      <c r="D37" s="133"/>
    </row>
    <row r="38" spans="4:4">
      <c r="D38" s="133"/>
    </row>
    <row r="39" spans="4:4">
      <c r="D39" s="133"/>
    </row>
    <row r="40" spans="4:4">
      <c r="D40" s="133"/>
    </row>
    <row r="41" spans="4:4">
      <c r="D41" s="133"/>
    </row>
    <row r="42" spans="4:4">
      <c r="D42" s="133"/>
    </row>
    <row r="43" spans="4:4">
      <c r="D43" s="133"/>
    </row>
    <row r="44" spans="4:4">
      <c r="D44" s="133"/>
    </row>
    <row r="45" spans="4:4">
      <c r="D45" s="133"/>
    </row>
    <row r="46" spans="4:4">
      <c r="D46" s="133"/>
    </row>
    <row r="47" spans="4:4">
      <c r="D47" s="133"/>
    </row>
    <row r="48" spans="4:4">
      <c r="D48" s="133"/>
    </row>
    <row r="49" spans="4:4">
      <c r="D49" s="133"/>
    </row>
    <row r="50" spans="4:4">
      <c r="D50" s="133"/>
    </row>
    <row r="51" spans="4:4">
      <c r="D51" s="133"/>
    </row>
    <row r="52" spans="4:4">
      <c r="D52" s="133"/>
    </row>
    <row r="53" spans="4:4">
      <c r="D53" s="133"/>
    </row>
    <row r="54" spans="4:4">
      <c r="D54" s="133"/>
    </row>
    <row r="55" spans="4:4">
      <c r="D55" s="133"/>
    </row>
    <row r="56" spans="4:4">
      <c r="D56" s="133"/>
    </row>
    <row r="57" spans="4:4">
      <c r="D57" s="133"/>
    </row>
    <row r="58" spans="4:4">
      <c r="D58" s="133"/>
    </row>
    <row r="59" spans="4:4">
      <c r="D59" s="133"/>
    </row>
    <row r="60" spans="4:4">
      <c r="D60" s="133"/>
    </row>
    <row r="61" spans="4:4">
      <c r="D61" s="133"/>
    </row>
    <row r="62" spans="4:4">
      <c r="D62" s="133"/>
    </row>
    <row r="63" spans="4:4">
      <c r="D63" s="133"/>
    </row>
    <row r="64" spans="4:4">
      <c r="D64" s="133"/>
    </row>
    <row r="65" spans="4:4">
      <c r="D65" s="133"/>
    </row>
    <row r="66" spans="4:4">
      <c r="D66" s="133"/>
    </row>
    <row r="67" spans="4:4">
      <c r="D67" s="133"/>
    </row>
    <row r="68" spans="4:4">
      <c r="D68" s="133"/>
    </row>
    <row r="69" spans="4:4">
      <c r="D69" s="133"/>
    </row>
    <row r="70" spans="4:4">
      <c r="D70" s="133"/>
    </row>
    <row r="71" spans="4:4">
      <c r="D71" s="133"/>
    </row>
    <row r="72" spans="4:4">
      <c r="D72" s="133"/>
    </row>
    <row r="73" spans="4:4">
      <c r="D73" s="133"/>
    </row>
    <row r="74" spans="4:4">
      <c r="D74" s="133"/>
    </row>
    <row r="75" spans="4:4">
      <c r="D75" s="133"/>
    </row>
    <row r="76" spans="4:4">
      <c r="D76" s="133"/>
    </row>
    <row r="77" spans="4:4">
      <c r="D77" s="133"/>
    </row>
    <row r="78" spans="4:4">
      <c r="D78" s="133"/>
    </row>
    <row r="79" spans="4:4">
      <c r="D79" s="133"/>
    </row>
    <row r="80" spans="4:4">
      <c r="D80" s="133"/>
    </row>
    <row r="81" spans="4:4">
      <c r="D81" s="133"/>
    </row>
    <row r="82" spans="4:4">
      <c r="D82" s="133"/>
    </row>
    <row r="83" spans="4:4">
      <c r="D83" s="133"/>
    </row>
    <row r="84" spans="4:4">
      <c r="D84" s="133"/>
    </row>
    <row r="85" spans="4:4">
      <c r="D85" s="133"/>
    </row>
    <row r="86" spans="4:4">
      <c r="D86" s="133"/>
    </row>
    <row r="87" spans="4:4">
      <c r="D87" s="133"/>
    </row>
    <row r="88" spans="4:4">
      <c r="D88" s="133"/>
    </row>
    <row r="89" spans="4:4">
      <c r="D89" s="133"/>
    </row>
    <row r="90" spans="4:4">
      <c r="D90" s="133"/>
    </row>
    <row r="91" spans="4:4">
      <c r="D91" s="133"/>
    </row>
    <row r="92" spans="4:4">
      <c r="D92" s="133"/>
    </row>
    <row r="93" spans="4:4">
      <c r="D93" s="133"/>
    </row>
    <row r="94" spans="4:4">
      <c r="D94" s="133"/>
    </row>
    <row r="95" spans="4:4">
      <c r="D95" s="133"/>
    </row>
    <row r="96" spans="4:4">
      <c r="D96" s="133"/>
    </row>
    <row r="97" spans="4:4">
      <c r="D97" s="133"/>
    </row>
    <row r="98" spans="4:4">
      <c r="D98" s="133"/>
    </row>
    <row r="99" spans="4:4">
      <c r="D99" s="133"/>
    </row>
    <row r="100" spans="4:4">
      <c r="D100" s="133"/>
    </row>
    <row r="101" spans="4:4">
      <c r="D101" s="133"/>
    </row>
    <row r="102" spans="4:4">
      <c r="D102" s="133"/>
    </row>
    <row r="103" spans="4:4">
      <c r="D103" s="133"/>
    </row>
    <row r="104" spans="4:4">
      <c r="D104" s="133"/>
    </row>
    <row r="105" spans="4:4">
      <c r="D105" s="133"/>
    </row>
    <row r="106" spans="4:4">
      <c r="D106" s="133"/>
    </row>
    <row r="107" spans="4:4">
      <c r="D107" s="133"/>
    </row>
    <row r="108" spans="4:4">
      <c r="D108" s="133"/>
    </row>
    <row r="109" spans="4:4">
      <c r="D109" s="133"/>
    </row>
    <row r="110" spans="4:4">
      <c r="D110" s="133"/>
    </row>
    <row r="111" spans="4:4">
      <c r="D111" s="133"/>
    </row>
    <row r="112" spans="4:4">
      <c r="D112" s="133"/>
    </row>
    <row r="113" spans="4:4">
      <c r="D113" s="133"/>
    </row>
    <row r="114" spans="4:4">
      <c r="D114" s="133"/>
    </row>
    <row r="115" spans="4:4">
      <c r="D115" s="133"/>
    </row>
    <row r="116" spans="4:4">
      <c r="D116" s="133"/>
    </row>
    <row r="117" spans="4:4">
      <c r="D117" s="133"/>
    </row>
    <row r="118" spans="4:4">
      <c r="D118" s="133"/>
    </row>
    <row r="119" spans="4:4">
      <c r="D119" s="133"/>
    </row>
    <row r="120" spans="4:4">
      <c r="D120" s="133"/>
    </row>
    <row r="121" spans="4:4">
      <c r="D121" s="133"/>
    </row>
    <row r="122" spans="4:4">
      <c r="D122" s="133"/>
    </row>
    <row r="123" spans="4:4">
      <c r="D123" s="133"/>
    </row>
    <row r="124" spans="4:4">
      <c r="D124" s="133"/>
    </row>
    <row r="125" spans="4:4">
      <c r="D125" s="133"/>
    </row>
    <row r="126" spans="4:4">
      <c r="D126" s="133"/>
    </row>
    <row r="127" spans="4:4">
      <c r="D127" s="133"/>
    </row>
    <row r="128" spans="4:4">
      <c r="D128" s="133"/>
    </row>
    <row r="129" spans="4:4">
      <c r="D129" s="133"/>
    </row>
    <row r="130" spans="4:4">
      <c r="D130" s="133"/>
    </row>
    <row r="131" spans="4:4">
      <c r="D131" s="133"/>
    </row>
    <row r="132" spans="4:4">
      <c r="D132" s="133"/>
    </row>
    <row r="133" spans="4:4">
      <c r="D133" s="133"/>
    </row>
    <row r="134" spans="4:4">
      <c r="D134" s="133"/>
    </row>
    <row r="135" spans="4:4">
      <c r="D135" s="133"/>
    </row>
    <row r="136" spans="4:4">
      <c r="D136" s="133"/>
    </row>
    <row r="137" spans="4:4">
      <c r="D137" s="133"/>
    </row>
    <row r="138" spans="4:4">
      <c r="D138" s="133"/>
    </row>
    <row r="139" spans="4:4">
      <c r="D139" s="133"/>
    </row>
    <row r="140" spans="4:4">
      <c r="D140" s="133"/>
    </row>
    <row r="141" spans="4:4">
      <c r="D141" s="133"/>
    </row>
    <row r="142" spans="4:4">
      <c r="D142" s="133"/>
    </row>
    <row r="143" spans="4:4">
      <c r="D143" s="133"/>
    </row>
    <row r="144" spans="4:4">
      <c r="D144" s="133"/>
    </row>
    <row r="145" spans="4:4">
      <c r="D145" s="133"/>
    </row>
    <row r="146" spans="4:4">
      <c r="D146" s="133"/>
    </row>
    <row r="147" spans="4:4">
      <c r="D147" s="133"/>
    </row>
    <row r="148" spans="4:4">
      <c r="D148" s="133"/>
    </row>
    <row r="149" spans="4:4">
      <c r="D149" s="133"/>
    </row>
    <row r="150" spans="4:4">
      <c r="D150" s="133"/>
    </row>
    <row r="151" spans="4:4">
      <c r="D151" s="133"/>
    </row>
    <row r="152" spans="4:4">
      <c r="D152" s="133"/>
    </row>
    <row r="153" spans="4:4">
      <c r="D153" s="133"/>
    </row>
    <row r="154" spans="4:4">
      <c r="D154" s="133"/>
    </row>
    <row r="155" spans="4:4">
      <c r="D155" s="133"/>
    </row>
    <row r="156" spans="4:4">
      <c r="D156" s="133"/>
    </row>
    <row r="157" spans="4:4">
      <c r="D157" s="133"/>
    </row>
    <row r="158" spans="4:4">
      <c r="D158" s="133"/>
    </row>
    <row r="159" spans="4:4">
      <c r="D159" s="133"/>
    </row>
    <row r="160" spans="4:4">
      <c r="D160" s="133"/>
    </row>
    <row r="161" spans="4:4">
      <c r="D161" s="133"/>
    </row>
    <row r="162" spans="4:4">
      <c r="D162" s="133"/>
    </row>
    <row r="163" spans="4:4">
      <c r="D163" s="133"/>
    </row>
    <row r="164" spans="4:4">
      <c r="D164" s="133"/>
    </row>
    <row r="165" spans="4:4">
      <c r="D165" s="133"/>
    </row>
    <row r="166" spans="4:4">
      <c r="D166" s="133"/>
    </row>
    <row r="167" spans="4:4">
      <c r="D167" s="133"/>
    </row>
    <row r="168" spans="4:4">
      <c r="D168" s="133"/>
    </row>
    <row r="169" spans="4:4">
      <c r="D169" s="133"/>
    </row>
    <row r="170" spans="4:4">
      <c r="D170" s="133"/>
    </row>
    <row r="171" spans="4:4">
      <c r="D171" s="133"/>
    </row>
    <row r="172" spans="4:4">
      <c r="D172" s="133"/>
    </row>
    <row r="173" spans="4:4">
      <c r="D173" s="133"/>
    </row>
    <row r="174" spans="4:4">
      <c r="D174" s="133"/>
    </row>
    <row r="175" spans="4:4">
      <c r="D175" s="133"/>
    </row>
    <row r="176" spans="4:4">
      <c r="D176" s="133"/>
    </row>
    <row r="177" spans="4:4">
      <c r="D177" s="133"/>
    </row>
    <row r="178" spans="4:4">
      <c r="D178" s="133"/>
    </row>
    <row r="179" spans="4:4">
      <c r="D179" s="133"/>
    </row>
    <row r="180" spans="4:4">
      <c r="D180" s="133"/>
    </row>
    <row r="181" spans="4:4">
      <c r="D181" s="133"/>
    </row>
    <row r="182" spans="4:4">
      <c r="D182" s="133"/>
    </row>
    <row r="183" spans="4:4">
      <c r="D183" s="133"/>
    </row>
    <row r="184" spans="4:4">
      <c r="D184" s="133"/>
    </row>
    <row r="185" spans="4:4">
      <c r="D185" s="133"/>
    </row>
    <row r="186" spans="4:4">
      <c r="D186" s="133"/>
    </row>
    <row r="187" spans="4:4">
      <c r="D187" s="133"/>
    </row>
    <row r="188" spans="4:4">
      <c r="D188" s="133"/>
    </row>
    <row r="189" spans="4:4">
      <c r="D189" s="133"/>
    </row>
    <row r="190" spans="4:4">
      <c r="D190" s="133"/>
    </row>
    <row r="191" spans="4:4">
      <c r="D191" s="133"/>
    </row>
    <row r="192" spans="4:4">
      <c r="D192" s="133"/>
    </row>
    <row r="193" spans="4:4">
      <c r="D193" s="133"/>
    </row>
    <row r="194" spans="4:4">
      <c r="D194" s="133"/>
    </row>
    <row r="195" spans="4:4">
      <c r="D195" s="133"/>
    </row>
    <row r="196" spans="4:4">
      <c r="D196" s="133"/>
    </row>
    <row r="197" spans="4:4">
      <c r="D197" s="133"/>
    </row>
    <row r="198" spans="4:4">
      <c r="D198" s="133"/>
    </row>
    <row r="199" spans="4:4">
      <c r="D199" s="133"/>
    </row>
    <row r="200" spans="4:4">
      <c r="D200" s="133"/>
    </row>
    <row r="201" spans="4:4">
      <c r="D201" s="133"/>
    </row>
    <row r="202" spans="4:4">
      <c r="D202" s="133"/>
    </row>
    <row r="203" spans="4:4">
      <c r="D203" s="133"/>
    </row>
    <row r="204" spans="4:4">
      <c r="D204" s="133"/>
    </row>
    <row r="205" spans="4:4">
      <c r="D205" s="133"/>
    </row>
    <row r="206" spans="4:4">
      <c r="D206" s="133"/>
    </row>
    <row r="207" spans="4:4">
      <c r="D207" s="133"/>
    </row>
    <row r="208" spans="4:4">
      <c r="D208" s="133"/>
    </row>
    <row r="209" spans="4:4">
      <c r="D209" s="133"/>
    </row>
    <row r="210" spans="4:4">
      <c r="D210" s="133"/>
    </row>
    <row r="211" spans="4:4">
      <c r="D211" s="133"/>
    </row>
    <row r="212" spans="4:4">
      <c r="D212" s="133"/>
    </row>
    <row r="213" spans="4:4">
      <c r="D213" s="133"/>
    </row>
    <row r="214" spans="4:4">
      <c r="D214" s="133"/>
    </row>
    <row r="215" spans="4:4">
      <c r="D215" s="133"/>
    </row>
    <row r="216" spans="4:4">
      <c r="D216" s="133"/>
    </row>
    <row r="217" spans="4:4">
      <c r="D217" s="133"/>
    </row>
    <row r="218" spans="4:4">
      <c r="D218" s="133"/>
    </row>
    <row r="219" spans="4:4">
      <c r="D219" s="133"/>
    </row>
    <row r="220" spans="4:4">
      <c r="D220" s="133"/>
    </row>
    <row r="221" spans="4:4">
      <c r="D221" s="133"/>
    </row>
    <row r="222" spans="4:4">
      <c r="D222" s="133"/>
    </row>
    <row r="223" spans="4:4">
      <c r="D223" s="133"/>
    </row>
  </sheetData>
  <printOptions horizontalCentered="1"/>
  <pageMargins left="0.39370078740157483" right="0.39370078740157483" top="0.39370078740157483" bottom="0.39370078740157483" header="0.39370078740157483" footer="0.39370078740157483"/>
  <pageSetup paperSize="9" scale="48" orientation="portrait" horizontalDpi="4294967292" verticalDpi="4294967292" r:id="rId1"/>
  <headerFooter scaleWithDoc="0" alignWithMargins="0">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AK81"/>
  <sheetViews>
    <sheetView zoomScaleNormal="100" zoomScaleSheetLayoutView="100" zoomScalePageLayoutView="172" workbookViewId="0">
      <selection activeCell="C28" sqref="C28"/>
    </sheetView>
  </sheetViews>
  <sheetFormatPr baseColWidth="10" defaultColWidth="10.83203125" defaultRowHeight="16"/>
  <cols>
    <col min="1" max="1" width="2" style="375" customWidth="1"/>
    <col min="2" max="2" width="36.6640625" style="375" customWidth="1"/>
    <col min="3" max="3" width="110.1640625" style="375" customWidth="1"/>
    <col min="4" max="4" width="71.6640625" style="375" customWidth="1"/>
    <col min="5" max="7" width="100.83203125" style="375" customWidth="1"/>
    <col min="8" max="16384" width="10.83203125" style="375"/>
  </cols>
  <sheetData>
    <row r="1" spans="1:37" s="381" customFormat="1" ht="50" customHeight="1">
      <c r="A1" s="377"/>
      <c r="B1" s="378" t="s">
        <v>21</v>
      </c>
      <c r="C1" s="377"/>
      <c r="D1" s="379"/>
      <c r="E1" s="377"/>
      <c r="F1" s="377"/>
      <c r="G1" s="377"/>
      <c r="H1" s="380"/>
      <c r="I1" s="380"/>
      <c r="AD1" s="382"/>
    </row>
    <row r="2" spans="1:37" s="384" customFormat="1" ht="50" customHeight="1">
      <c r="A2" s="335"/>
      <c r="B2" s="335" t="s">
        <v>1204</v>
      </c>
      <c r="C2" s="335"/>
      <c r="D2" s="336"/>
      <c r="E2" s="335"/>
      <c r="F2" s="335"/>
      <c r="G2" s="335"/>
      <c r="H2" s="383"/>
      <c r="AD2" s="385"/>
    </row>
    <row r="3" spans="1:37" s="340" customFormat="1" ht="20" customHeight="1">
      <c r="A3" s="337"/>
      <c r="B3" s="338" t="s">
        <v>883</v>
      </c>
      <c r="C3" s="337"/>
      <c r="D3" s="339"/>
      <c r="E3" s="337"/>
      <c r="F3" s="337"/>
      <c r="G3" s="337"/>
      <c r="H3" s="386"/>
      <c r="I3" s="386"/>
      <c r="J3" s="386"/>
      <c r="K3" s="386"/>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row>
    <row r="4" spans="1:37" s="340" customFormat="1" ht="20" customHeight="1">
      <c r="A4" s="337"/>
      <c r="B4" s="930" t="s">
        <v>1218</v>
      </c>
      <c r="C4" s="337"/>
      <c r="D4" s="339"/>
      <c r="E4" s="337"/>
      <c r="F4" s="337"/>
      <c r="G4" s="337"/>
      <c r="H4" s="386"/>
      <c r="I4" s="386"/>
      <c r="J4" s="386"/>
      <c r="K4" s="386"/>
      <c r="L4" s="387"/>
      <c r="M4" s="387"/>
      <c r="N4" s="387"/>
      <c r="O4" s="387"/>
      <c r="P4" s="387"/>
      <c r="Q4" s="387"/>
      <c r="R4" s="387"/>
      <c r="S4" s="387"/>
      <c r="T4" s="387"/>
      <c r="U4" s="387"/>
      <c r="V4" s="387"/>
      <c r="W4" s="387"/>
      <c r="X4" s="387"/>
      <c r="Y4" s="387"/>
      <c r="Z4" s="387"/>
      <c r="AA4" s="387"/>
      <c r="AB4" s="387"/>
      <c r="AC4" s="387"/>
      <c r="AD4" s="387"/>
      <c r="AE4" s="387"/>
      <c r="AF4" s="387"/>
      <c r="AG4" s="387"/>
      <c r="AH4" s="387"/>
      <c r="AI4" s="387"/>
      <c r="AJ4" s="387"/>
      <c r="AK4" s="387"/>
    </row>
    <row r="5" spans="1:37" s="340" customFormat="1" ht="20" customHeight="1">
      <c r="A5" s="337"/>
      <c r="B5" s="341" t="s">
        <v>231</v>
      </c>
      <c r="C5" s="337"/>
      <c r="D5" s="339"/>
      <c r="E5" s="337"/>
      <c r="F5" s="337"/>
      <c r="G5" s="337"/>
      <c r="H5" s="386"/>
      <c r="I5" s="386"/>
      <c r="J5" s="386"/>
      <c r="K5" s="386"/>
      <c r="L5" s="387"/>
      <c r="M5" s="387"/>
      <c r="N5" s="387"/>
      <c r="O5" s="387"/>
      <c r="P5" s="387"/>
      <c r="Q5" s="387"/>
      <c r="R5" s="387"/>
      <c r="S5" s="387"/>
      <c r="T5" s="387"/>
      <c r="U5" s="387"/>
      <c r="V5" s="387"/>
      <c r="W5" s="387"/>
      <c r="X5" s="387"/>
      <c r="Y5" s="387"/>
      <c r="Z5" s="387"/>
      <c r="AA5" s="387"/>
      <c r="AB5" s="387"/>
      <c r="AC5" s="387"/>
      <c r="AD5" s="387"/>
      <c r="AE5" s="387"/>
      <c r="AF5" s="387"/>
      <c r="AG5" s="387"/>
      <c r="AH5" s="387"/>
      <c r="AI5" s="387"/>
      <c r="AJ5" s="387"/>
      <c r="AK5" s="387"/>
    </row>
    <row r="6" spans="1:37" s="374" customFormat="1" ht="20" customHeight="1">
      <c r="A6" s="342"/>
      <c r="B6" s="343"/>
      <c r="C6" s="344"/>
      <c r="D6" s="345"/>
      <c r="E6" s="346"/>
      <c r="F6" s="342"/>
      <c r="G6" s="342"/>
    </row>
    <row r="7" spans="1:37" s="349" customFormat="1" ht="30" customHeight="1">
      <c r="A7" s="347"/>
      <c r="B7" s="348" t="s">
        <v>56</v>
      </c>
      <c r="C7" s="348" t="s">
        <v>22</v>
      </c>
      <c r="D7" s="348" t="s">
        <v>57</v>
      </c>
      <c r="E7" s="347"/>
      <c r="F7" s="347"/>
      <c r="G7" s="347"/>
    </row>
    <row r="8" spans="1:37" s="352" customFormat="1" ht="30" customHeight="1" thickBot="1">
      <c r="A8" s="350"/>
      <c r="B8" s="971" t="s">
        <v>232</v>
      </c>
      <c r="C8" s="972"/>
      <c r="D8" s="973"/>
      <c r="E8" s="350"/>
      <c r="F8" s="351"/>
      <c r="G8" s="351"/>
    </row>
    <row r="9" spans="1:37" s="355" customFormat="1" ht="30" customHeight="1" thickBot="1">
      <c r="A9" s="351"/>
      <c r="B9" s="927" t="s">
        <v>233</v>
      </c>
      <c r="C9" s="928" t="s">
        <v>234</v>
      </c>
      <c r="D9" s="354"/>
      <c r="E9" s="351"/>
      <c r="F9" s="351"/>
      <c r="G9" s="351"/>
    </row>
    <row r="10" spans="1:37" s="355" customFormat="1" ht="30" customHeight="1" thickBot="1">
      <c r="A10" s="351"/>
      <c r="B10" s="927" t="s">
        <v>879</v>
      </c>
      <c r="C10" s="928" t="s">
        <v>880</v>
      </c>
      <c r="D10" s="354"/>
      <c r="E10" s="351"/>
      <c r="F10" s="351"/>
      <c r="G10" s="351"/>
    </row>
    <row r="11" spans="1:37" s="355" customFormat="1" ht="30" customHeight="1" thickBot="1">
      <c r="A11" s="351"/>
      <c r="B11" s="927" t="s">
        <v>884</v>
      </c>
      <c r="C11" s="928" t="s">
        <v>235</v>
      </c>
      <c r="D11" s="524" t="s">
        <v>394</v>
      </c>
      <c r="E11" s="351"/>
      <c r="F11" s="351"/>
      <c r="G11" s="351"/>
    </row>
    <row r="12" spans="1:37" s="355" customFormat="1" ht="30" customHeight="1" thickBot="1">
      <c r="A12" s="351"/>
      <c r="B12" s="929" t="s">
        <v>885</v>
      </c>
      <c r="C12" s="928" t="s">
        <v>236</v>
      </c>
      <c r="D12" s="524" t="s">
        <v>393</v>
      </c>
      <c r="E12" s="351"/>
      <c r="F12" s="351"/>
      <c r="G12" s="351"/>
    </row>
    <row r="13" spans="1:37" s="355" customFormat="1" ht="30" customHeight="1" thickBot="1">
      <c r="A13" s="351"/>
      <c r="B13" s="927" t="s">
        <v>886</v>
      </c>
      <c r="C13" s="928" t="s">
        <v>396</v>
      </c>
      <c r="D13" s="354"/>
      <c r="E13" s="351"/>
      <c r="F13" s="351"/>
      <c r="G13" s="351"/>
    </row>
    <row r="14" spans="1:37" s="355" customFormat="1" ht="30" customHeight="1" thickBot="1">
      <c r="A14" s="351"/>
      <c r="B14" s="353" t="s">
        <v>246</v>
      </c>
      <c r="C14" s="843" t="s">
        <v>395</v>
      </c>
      <c r="D14" s="354"/>
      <c r="E14" s="351"/>
      <c r="F14" s="351"/>
      <c r="G14" s="351"/>
    </row>
    <row r="15" spans="1:37" s="355" customFormat="1" ht="30" customHeight="1" thickBot="1">
      <c r="A15" s="351"/>
      <c r="B15" s="353" t="s">
        <v>397</v>
      </c>
      <c r="C15" s="843" t="s">
        <v>398</v>
      </c>
      <c r="D15" s="354"/>
      <c r="E15" s="351"/>
      <c r="F15" s="351"/>
      <c r="G15" s="351"/>
    </row>
    <row r="16" spans="1:37" s="355" customFormat="1" ht="30" customHeight="1" thickBot="1">
      <c r="A16" s="351"/>
      <c r="B16" s="353" t="s">
        <v>237</v>
      </c>
      <c r="C16" s="843" t="s">
        <v>238</v>
      </c>
      <c r="D16" s="356" t="s">
        <v>69</v>
      </c>
      <c r="E16" s="351"/>
      <c r="F16" s="351"/>
      <c r="G16" s="351"/>
    </row>
    <row r="17" spans="1:8" s="355" customFormat="1" ht="30" customHeight="1" thickBot="1">
      <c r="A17" s="351"/>
      <c r="B17" s="353" t="s">
        <v>239</v>
      </c>
      <c r="C17" s="843" t="s">
        <v>240</v>
      </c>
      <c r="D17" s="354"/>
      <c r="E17" s="351"/>
      <c r="F17" s="351"/>
      <c r="G17" s="351"/>
    </row>
    <row r="18" spans="1:8" s="355" customFormat="1" ht="30" customHeight="1" thickBot="1">
      <c r="A18" s="351"/>
      <c r="B18" s="353"/>
      <c r="C18" s="388"/>
      <c r="D18" s="354"/>
      <c r="E18" s="351"/>
      <c r="F18" s="351"/>
      <c r="G18" s="351"/>
    </row>
    <row r="19" spans="1:8" s="355" customFormat="1" ht="20" customHeight="1" thickBot="1">
      <c r="A19" s="351"/>
      <c r="B19" s="357"/>
      <c r="C19" s="350"/>
      <c r="D19" s="350"/>
      <c r="E19" s="351"/>
      <c r="F19" s="351"/>
      <c r="G19" s="351"/>
    </row>
    <row r="20" spans="1:8" s="352" customFormat="1" ht="30" customHeight="1" thickBot="1">
      <c r="A20" s="350"/>
      <c r="B20" s="974" t="s">
        <v>241</v>
      </c>
      <c r="C20" s="975"/>
      <c r="D20" s="976"/>
      <c r="E20" s="350"/>
      <c r="F20" s="351"/>
      <c r="G20" s="351"/>
    </row>
    <row r="21" spans="1:8" s="136" customFormat="1" ht="40" customHeight="1" thickBot="1">
      <c r="A21" s="134"/>
      <c r="B21" s="137" t="s">
        <v>161</v>
      </c>
      <c r="C21" s="919" t="s">
        <v>1206</v>
      </c>
      <c r="D21" s="245" t="s">
        <v>1469</v>
      </c>
      <c r="E21" s="134"/>
      <c r="F21" s="134"/>
      <c r="G21" s="134"/>
      <c r="H21" s="134"/>
    </row>
    <row r="22" spans="1:8" s="136" customFormat="1" ht="40" customHeight="1" thickBot="1">
      <c r="A22" s="134"/>
      <c r="B22" s="137" t="s">
        <v>60</v>
      </c>
      <c r="C22" s="920" t="s">
        <v>1468</v>
      </c>
      <c r="D22" s="921"/>
      <c r="E22" s="134"/>
      <c r="F22" s="134"/>
      <c r="G22" s="134"/>
      <c r="H22" s="134"/>
    </row>
    <row r="23" spans="1:8" s="355" customFormat="1" ht="40" customHeight="1" thickBot="1">
      <c r="A23" s="351"/>
      <c r="B23" s="353" t="s">
        <v>247</v>
      </c>
      <c r="C23" s="922" t="s">
        <v>1207</v>
      </c>
      <c r="D23" s="923"/>
      <c r="E23" s="351"/>
      <c r="F23" s="351"/>
      <c r="G23" s="351"/>
    </row>
    <row r="24" spans="1:8" s="355" customFormat="1" ht="20" customHeight="1" thickBot="1">
      <c r="A24" s="351"/>
      <c r="B24" s="357"/>
      <c r="C24" s="350"/>
      <c r="D24" s="350"/>
      <c r="E24" s="351"/>
      <c r="F24" s="351"/>
      <c r="G24" s="351"/>
    </row>
    <row r="25" spans="1:8" s="352" customFormat="1" ht="30" customHeight="1" thickBot="1">
      <c r="A25" s="350"/>
      <c r="B25" s="977" t="s">
        <v>58</v>
      </c>
      <c r="C25" s="978"/>
      <c r="D25" s="979"/>
      <c r="E25" s="350"/>
      <c r="F25" s="350"/>
      <c r="G25" s="350"/>
    </row>
    <row r="26" spans="1:8" s="136" customFormat="1" ht="49" customHeight="1" thickBot="1">
      <c r="A26" s="134"/>
      <c r="B26" s="135" t="s">
        <v>59</v>
      </c>
      <c r="C26" s="949" t="s">
        <v>1466</v>
      </c>
      <c r="D26" s="245" t="s">
        <v>1470</v>
      </c>
      <c r="E26" s="134"/>
      <c r="F26" s="134"/>
      <c r="G26" s="134"/>
      <c r="H26" s="134"/>
    </row>
    <row r="27" spans="1:8" s="136" customFormat="1" ht="49" customHeight="1" thickBot="1">
      <c r="A27" s="134"/>
      <c r="B27" s="142" t="s">
        <v>162</v>
      </c>
      <c r="C27" s="949" t="s">
        <v>1467</v>
      </c>
      <c r="D27" s="245" t="s">
        <v>1471</v>
      </c>
      <c r="E27" s="134"/>
      <c r="F27" s="134"/>
      <c r="G27" s="134"/>
      <c r="H27" s="134"/>
    </row>
    <row r="28" spans="1:8" s="355" customFormat="1" ht="168" customHeight="1">
      <c r="A28" s="351"/>
      <c r="B28" s="360"/>
      <c r="C28" s="361"/>
      <c r="D28" s="362"/>
      <c r="E28" s="351"/>
      <c r="F28" s="351"/>
      <c r="G28" s="351"/>
    </row>
    <row r="29" spans="1:8" s="355" customFormat="1" ht="20" customHeight="1" thickBot="1">
      <c r="A29" s="351"/>
      <c r="B29" s="357"/>
      <c r="C29" s="350"/>
      <c r="D29" s="350"/>
      <c r="E29" s="351"/>
      <c r="F29" s="351"/>
      <c r="G29" s="351"/>
    </row>
    <row r="30" spans="1:8" s="352" customFormat="1" ht="30" customHeight="1" thickBot="1">
      <c r="A30" s="350"/>
      <c r="B30" s="977" t="s">
        <v>61</v>
      </c>
      <c r="C30" s="978"/>
      <c r="D30" s="979"/>
      <c r="E30" s="350"/>
      <c r="F30" s="350"/>
      <c r="G30" s="350"/>
    </row>
    <row r="31" spans="1:8" s="355" customFormat="1" ht="50" customHeight="1" thickBot="1">
      <c r="A31" s="351"/>
      <c r="B31" s="358" t="s">
        <v>62</v>
      </c>
      <c r="C31" s="924" t="s">
        <v>1208</v>
      </c>
      <c r="D31" s="359"/>
      <c r="E31" s="351"/>
      <c r="F31" s="351"/>
      <c r="G31" s="351"/>
    </row>
    <row r="32" spans="1:8" s="366" customFormat="1" ht="50" customHeight="1" thickBot="1">
      <c r="A32" s="363"/>
      <c r="B32" s="364" t="s">
        <v>63</v>
      </c>
      <c r="C32" s="370" t="s">
        <v>1209</v>
      </c>
      <c r="D32" s="365"/>
      <c r="E32" s="363"/>
      <c r="F32" s="363"/>
      <c r="G32" s="363"/>
    </row>
    <row r="33" spans="1:8" s="366" customFormat="1" ht="188" thickBot="1">
      <c r="A33" s="363"/>
      <c r="B33" s="364" t="s">
        <v>64</v>
      </c>
      <c r="C33" s="370" t="s">
        <v>1210</v>
      </c>
      <c r="D33" s="365"/>
      <c r="E33" s="363"/>
      <c r="F33" s="363"/>
      <c r="G33" s="363"/>
    </row>
    <row r="34" spans="1:8" s="366" customFormat="1" ht="116" customHeight="1" thickBot="1">
      <c r="A34" s="363"/>
      <c r="B34" s="364" t="s">
        <v>65</v>
      </c>
      <c r="C34" s="370" t="s">
        <v>1211</v>
      </c>
      <c r="D34" s="365"/>
      <c r="E34" s="363"/>
      <c r="F34" s="363"/>
      <c r="G34" s="363"/>
    </row>
    <row r="35" spans="1:8" s="355" customFormat="1" ht="20" customHeight="1" thickBot="1">
      <c r="A35" s="351"/>
      <c r="B35" s="357"/>
      <c r="C35" s="350"/>
      <c r="D35" s="350"/>
      <c r="E35" s="351"/>
      <c r="F35" s="351"/>
      <c r="G35" s="351"/>
    </row>
    <row r="36" spans="1:8" s="368" customFormat="1" ht="40" customHeight="1" thickBot="1">
      <c r="A36" s="367"/>
      <c r="B36" s="968" t="s">
        <v>66</v>
      </c>
      <c r="C36" s="969"/>
      <c r="D36" s="970"/>
      <c r="E36" s="367"/>
      <c r="F36" s="367"/>
      <c r="G36" s="367"/>
    </row>
    <row r="37" spans="1:8" s="366" customFormat="1" ht="50" customHeight="1" thickBot="1">
      <c r="A37" s="363"/>
      <c r="B37" s="364" t="s">
        <v>166</v>
      </c>
      <c r="C37" s="370" t="s">
        <v>242</v>
      </c>
      <c r="D37" s="356" t="s">
        <v>243</v>
      </c>
      <c r="E37" s="363"/>
      <c r="F37" s="363"/>
      <c r="G37" s="363"/>
    </row>
    <row r="38" spans="1:8" s="366" customFormat="1" ht="50" customHeight="1" thickBot="1">
      <c r="A38" s="363"/>
      <c r="B38" s="364" t="s">
        <v>67</v>
      </c>
      <c r="C38" s="370" t="s">
        <v>242</v>
      </c>
      <c r="D38" s="356" t="s">
        <v>243</v>
      </c>
      <c r="E38" s="363"/>
      <c r="F38" s="363"/>
      <c r="G38" s="363"/>
    </row>
    <row r="39" spans="1:8" s="366" customFormat="1" ht="50" customHeight="1" thickBot="1">
      <c r="A39" s="363"/>
      <c r="B39" s="364" t="s">
        <v>1201</v>
      </c>
      <c r="C39" s="925" t="s">
        <v>1203</v>
      </c>
      <c r="D39" s="926" t="s">
        <v>1202</v>
      </c>
      <c r="E39" s="363"/>
      <c r="F39" s="363"/>
      <c r="G39" s="363"/>
    </row>
    <row r="40" spans="1:8" s="352" customFormat="1" ht="30" customHeight="1" thickBot="1">
      <c r="A40" s="350"/>
      <c r="B40" s="980" t="s">
        <v>75</v>
      </c>
      <c r="C40" s="981"/>
      <c r="D40" s="982"/>
      <c r="E40" s="369"/>
      <c r="F40" s="350"/>
      <c r="G40" s="350"/>
    </row>
    <row r="41" spans="1:8" s="355" customFormat="1" ht="47" customHeight="1" thickBot="1">
      <c r="A41" s="351"/>
      <c r="B41" s="353" t="s">
        <v>68</v>
      </c>
      <c r="C41" s="370" t="s">
        <v>242</v>
      </c>
      <c r="D41" s="356" t="s">
        <v>243</v>
      </c>
      <c r="E41" s="369"/>
      <c r="F41" s="351"/>
      <c r="G41" s="351"/>
    </row>
    <row r="42" spans="1:8" s="355" customFormat="1" ht="47" customHeight="1" thickBot="1">
      <c r="A42" s="351"/>
      <c r="B42" s="353" t="s">
        <v>70</v>
      </c>
      <c r="C42" s="370" t="s">
        <v>71</v>
      </c>
      <c r="D42" s="356" t="s">
        <v>72</v>
      </c>
      <c r="E42" s="369"/>
      <c r="F42" s="351"/>
      <c r="G42" s="351"/>
    </row>
    <row r="43" spans="1:8" s="355" customFormat="1" ht="47" customHeight="1" thickBot="1">
      <c r="A43" s="351"/>
      <c r="B43" s="353" t="s">
        <v>73</v>
      </c>
      <c r="C43" s="371" t="s">
        <v>74</v>
      </c>
      <c r="D43" s="356" t="s">
        <v>163</v>
      </c>
      <c r="E43" s="369"/>
      <c r="F43" s="351"/>
      <c r="G43" s="351"/>
    </row>
    <row r="44" spans="1:8" s="368" customFormat="1" ht="40" customHeight="1" thickBot="1">
      <c r="A44" s="367"/>
      <c r="B44" s="968" t="s">
        <v>244</v>
      </c>
      <c r="C44" s="969"/>
      <c r="D44" s="970"/>
      <c r="E44" s="367"/>
      <c r="F44" s="367"/>
      <c r="G44" s="367"/>
    </row>
    <row r="45" spans="1:8" s="136" customFormat="1" ht="21" customHeight="1" thickBot="1">
      <c r="A45" s="134"/>
      <c r="B45" s="141"/>
      <c r="C45" s="138" t="s">
        <v>164</v>
      </c>
      <c r="D45" s="246"/>
      <c r="E45" s="143"/>
      <c r="F45" s="134"/>
      <c r="G45" s="134"/>
      <c r="H45" s="134"/>
    </row>
    <row r="46" spans="1:8" s="136" customFormat="1" ht="50" customHeight="1" thickBot="1">
      <c r="A46" s="134"/>
      <c r="B46" s="137" t="s">
        <v>16</v>
      </c>
      <c r="C46" s="925" t="s">
        <v>1212</v>
      </c>
      <c r="D46" s="918" t="s">
        <v>1216</v>
      </c>
      <c r="E46" s="134"/>
      <c r="F46" s="134"/>
      <c r="G46" s="134"/>
      <c r="H46" s="134"/>
    </row>
    <row r="47" spans="1:8" s="136" customFormat="1" ht="50" customHeight="1" thickBot="1">
      <c r="A47" s="134"/>
      <c r="B47" s="137" t="s">
        <v>15</v>
      </c>
      <c r="C47" s="925" t="s">
        <v>1213</v>
      </c>
      <c r="D47" s="918" t="s">
        <v>1215</v>
      </c>
      <c r="E47" s="134"/>
      <c r="F47" s="134"/>
      <c r="G47" s="134"/>
      <c r="H47" s="134"/>
    </row>
    <row r="48" spans="1:8" s="136" customFormat="1" ht="50" customHeight="1" thickBot="1">
      <c r="A48" s="134"/>
      <c r="B48" s="137" t="s">
        <v>14</v>
      </c>
      <c r="C48" s="925" t="s">
        <v>1214</v>
      </c>
      <c r="D48" s="918" t="s">
        <v>165</v>
      </c>
      <c r="E48" s="143" t="s">
        <v>76</v>
      </c>
      <c r="F48" s="134"/>
      <c r="G48" s="134"/>
      <c r="H48" s="134"/>
    </row>
    <row r="49" spans="1:7" s="374" customFormat="1" ht="200" customHeight="1">
      <c r="A49" s="369"/>
      <c r="B49" s="369"/>
      <c r="C49" s="372" t="s">
        <v>245</v>
      </c>
      <c r="D49" s="373"/>
      <c r="E49" s="369"/>
      <c r="F49" s="369"/>
      <c r="G49" s="369"/>
    </row>
    <row r="50" spans="1:7" s="374" customFormat="1" ht="200" customHeight="1">
      <c r="A50" s="369"/>
      <c r="B50" s="369"/>
      <c r="C50" s="369"/>
      <c r="D50" s="373"/>
      <c r="E50" s="369"/>
      <c r="F50" s="369"/>
      <c r="G50" s="369"/>
    </row>
    <row r="51" spans="1:7" s="374" customFormat="1" ht="200" customHeight="1">
      <c r="A51" s="369"/>
      <c r="B51" s="369"/>
      <c r="C51" s="369"/>
      <c r="D51" s="373"/>
      <c r="E51" s="369"/>
      <c r="F51" s="369"/>
      <c r="G51" s="369"/>
    </row>
    <row r="64" spans="1:7" s="366" customFormat="1" ht="51" customHeight="1"/>
    <row r="78" ht="30" customHeight="1"/>
    <row r="79" ht="24" customHeight="1"/>
    <row r="80" ht="24" customHeight="1"/>
    <row r="81" ht="24" customHeight="1"/>
  </sheetData>
  <mergeCells count="7">
    <mergeCell ref="B44:D44"/>
    <mergeCell ref="B8:D8"/>
    <mergeCell ref="B20:D20"/>
    <mergeCell ref="B25:D25"/>
    <mergeCell ref="B30:D30"/>
    <mergeCell ref="B36:D36"/>
    <mergeCell ref="B40:D40"/>
  </mergeCells>
  <hyperlinks>
    <hyperlink ref="D16" r:id="rId1" xr:uid="{00000000-0004-0000-0100-000000000000}"/>
    <hyperlink ref="D42" r:id="rId2" xr:uid="{00000000-0004-0000-0100-000001000000}"/>
    <hyperlink ref="D41" r:id="rId3" xr:uid="{00000000-0004-0000-0100-000002000000}"/>
    <hyperlink ref="D43" r:id="rId4" xr:uid="{00000000-0004-0000-0100-000003000000}"/>
    <hyperlink ref="C43" r:id="rId5" xr:uid="{00000000-0004-0000-0100-000004000000}"/>
    <hyperlink ref="D26" r:id="rId6" xr:uid="{00000000-0004-0000-0100-000005000000}"/>
    <hyperlink ref="D27" r:id="rId7" xr:uid="{00000000-0004-0000-0100-000006000000}"/>
    <hyperlink ref="D39" r:id="rId8" xr:uid="{00000000-0004-0000-0100-000007000000}"/>
    <hyperlink ref="D37" r:id="rId9" xr:uid="{00000000-0004-0000-0100-000008000000}"/>
    <hyperlink ref="D38" r:id="rId10" xr:uid="{00000000-0004-0000-0100-000009000000}"/>
    <hyperlink ref="D47" r:id="rId11" xr:uid="{00000000-0004-0000-0100-00000A000000}"/>
    <hyperlink ref="D46" r:id="rId12" xr:uid="{00000000-0004-0000-0100-00000B000000}"/>
  </hyperlinks>
  <pageMargins left="0.39370078740157483" right="0.39370078740157483" top="0.39370078740157483" bottom="0.39370078740157483" header="0.39370078740157483" footer="0.39370078740157483"/>
  <pageSetup paperSize="8" scale="53" orientation="portrait" horizontalDpi="4294967292" verticalDpi="4294967292" r:id="rId13"/>
  <headerFooter>
    <oddFooter>&amp;C&amp;"Calibri,Normal"&amp;K000000LISTE DE RÉFÉRENCE ET LISTE ROUGE DES MOLLUSQUES EN RÉGION GRAND EST</oddFooter>
  </headerFooter>
  <colBreaks count="1" manualBreakCount="1">
    <brk id="4"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F418"/>
  <sheetViews>
    <sheetView zoomScaleNormal="100" zoomScaleSheetLayoutView="89" zoomScalePageLayoutView="79" workbookViewId="0">
      <pane ySplit="8960" topLeftCell="A210"/>
      <selection activeCell="AB7" sqref="A7:AB7"/>
      <selection pane="bottomLeft" activeCell="T226" sqref="T1:T226"/>
    </sheetView>
  </sheetViews>
  <sheetFormatPr baseColWidth="10" defaultColWidth="10.6640625" defaultRowHeight="16"/>
  <cols>
    <col min="1" max="1" width="21.5" style="216" customWidth="1"/>
    <col min="2" max="2" width="37.5" style="216" customWidth="1"/>
    <col min="3" max="3" width="16.6640625" style="216" bestFit="1" customWidth="1"/>
    <col min="4" max="4" width="14" style="216" bestFit="1" customWidth="1"/>
    <col min="5" max="5" width="20.6640625" style="952" customWidth="1"/>
    <col min="6" max="6" width="18.33203125" style="952" bestFit="1" customWidth="1"/>
    <col min="7" max="7" width="16.83203125" style="952" bestFit="1" customWidth="1"/>
    <col min="8" max="8" width="18.33203125" style="952" bestFit="1" customWidth="1"/>
    <col min="9" max="9" width="35" style="952" bestFit="1" customWidth="1"/>
    <col min="10" max="10" width="24" style="952" bestFit="1" customWidth="1"/>
    <col min="11" max="11" width="30.1640625" style="952" bestFit="1" customWidth="1"/>
    <col min="12" max="12" width="14.83203125" style="952" customWidth="1"/>
    <col min="13" max="13" width="13.6640625" style="952" customWidth="1"/>
    <col min="14" max="14" width="14.6640625" style="952" customWidth="1"/>
    <col min="15" max="15" width="14.5" style="952" bestFit="1" customWidth="1"/>
    <col min="16" max="16" width="73.1640625" style="953" bestFit="1" customWidth="1"/>
    <col min="17" max="18" width="15.83203125" style="954" customWidth="1"/>
    <col min="19" max="19" width="10.5" style="952" bestFit="1" customWidth="1"/>
    <col min="20" max="20" width="5.6640625" style="952" bestFit="1" customWidth="1"/>
    <col min="21" max="21" width="15.6640625" style="952" bestFit="1" customWidth="1"/>
    <col min="22" max="22" width="13.1640625" style="952" bestFit="1" customWidth="1"/>
    <col min="23" max="23" width="12.83203125" style="952" customWidth="1"/>
    <col min="24" max="24" width="11.83203125" style="952" bestFit="1" customWidth="1"/>
    <col min="25" max="25" width="15.6640625" style="952" bestFit="1" customWidth="1"/>
    <col min="26" max="26" width="15.1640625" style="952" bestFit="1" customWidth="1"/>
    <col min="27" max="27" width="11.83203125" style="952" bestFit="1" customWidth="1"/>
    <col min="28" max="28" width="15" style="952" bestFit="1" customWidth="1"/>
    <col min="29" max="29" width="15.1640625" style="952" bestFit="1" customWidth="1"/>
    <col min="30" max="30" width="5.6640625" style="952" bestFit="1" customWidth="1"/>
    <col min="31" max="33" width="12.83203125" style="952" customWidth="1"/>
    <col min="34" max="35" width="100.83203125" style="952" customWidth="1"/>
    <col min="36" max="16384" width="10.6640625" style="952"/>
  </cols>
  <sheetData>
    <row r="1" spans="1:84" s="391" customFormat="1" ht="51" customHeight="1">
      <c r="A1" s="376"/>
      <c r="B1" s="378" t="s">
        <v>21</v>
      </c>
      <c r="C1" s="376"/>
      <c r="D1" s="376"/>
      <c r="E1" s="376"/>
      <c r="F1" s="389"/>
      <c r="G1" s="376"/>
      <c r="H1" s="376"/>
      <c r="I1" s="376"/>
      <c r="J1" s="376"/>
      <c r="K1" s="376"/>
      <c r="L1" s="376"/>
      <c r="M1" s="376"/>
      <c r="N1" s="147"/>
      <c r="O1" s="147"/>
      <c r="P1" s="147"/>
      <c r="Q1" s="146"/>
      <c r="R1" s="146"/>
      <c r="S1" s="147"/>
      <c r="T1" s="147"/>
      <c r="U1" s="147"/>
      <c r="V1" s="147"/>
      <c r="W1" s="147"/>
      <c r="X1" s="147"/>
      <c r="Y1" s="147"/>
      <c r="Z1" s="147"/>
      <c r="AA1" s="147"/>
      <c r="AB1" s="147"/>
      <c r="AC1" s="147"/>
      <c r="AD1" s="147"/>
      <c r="AE1" s="147"/>
      <c r="AF1" s="147"/>
      <c r="AG1" s="147"/>
      <c r="AH1" s="390"/>
      <c r="AI1" s="147"/>
      <c r="BI1" s="392"/>
      <c r="BJ1" s="392"/>
      <c r="BK1" s="392"/>
      <c r="BL1" s="392"/>
      <c r="BM1" s="392"/>
      <c r="BN1" s="392"/>
      <c r="BO1" s="392"/>
      <c r="BP1" s="392"/>
      <c r="BQ1" s="392"/>
      <c r="BR1" s="392"/>
      <c r="BU1" s="392"/>
      <c r="BV1" s="392"/>
      <c r="BW1" s="392"/>
      <c r="BX1" s="392"/>
      <c r="BY1" s="392"/>
      <c r="BZ1" s="392"/>
      <c r="CA1" s="392"/>
      <c r="CB1" s="392"/>
      <c r="CC1" s="392"/>
      <c r="CD1" s="392"/>
      <c r="CE1" s="392"/>
      <c r="CF1" s="392"/>
    </row>
    <row r="2" spans="1:84" s="396" customFormat="1" ht="51" customHeight="1">
      <c r="A2" s="150"/>
      <c r="B2" s="880" t="s">
        <v>1217</v>
      </c>
      <c r="C2" s="150"/>
      <c r="D2" s="150"/>
      <c r="E2" s="150"/>
      <c r="F2" s="393"/>
      <c r="G2" s="394"/>
      <c r="H2" s="394"/>
      <c r="I2" s="394"/>
      <c r="J2" s="394"/>
      <c r="K2" s="149"/>
      <c r="L2" s="394"/>
      <c r="M2" s="394"/>
      <c r="N2" s="149"/>
      <c r="O2" s="149"/>
      <c r="P2" s="149"/>
      <c r="Q2" s="247"/>
      <c r="R2" s="247"/>
      <c r="S2" s="149"/>
      <c r="T2" s="149"/>
      <c r="U2" s="149"/>
      <c r="V2" s="149"/>
      <c r="W2" s="149"/>
      <c r="X2" s="149"/>
      <c r="Y2" s="149"/>
      <c r="Z2" s="149"/>
      <c r="AA2" s="149"/>
      <c r="AB2" s="149"/>
      <c r="AC2" s="149"/>
      <c r="AD2" s="149"/>
      <c r="AE2" s="149"/>
      <c r="AF2" s="149"/>
      <c r="AG2" s="149"/>
      <c r="AH2" s="395"/>
      <c r="AI2" s="149"/>
      <c r="BI2" s="397"/>
      <c r="BJ2" s="397"/>
      <c r="BK2" s="397"/>
      <c r="BL2" s="397"/>
      <c r="BM2" s="397"/>
      <c r="BN2" s="397"/>
      <c r="BO2" s="397"/>
      <c r="BP2" s="397"/>
      <c r="BQ2" s="397"/>
      <c r="BR2" s="397"/>
      <c r="BU2" s="397"/>
      <c r="BV2" s="397"/>
      <c r="BW2" s="397"/>
      <c r="BX2" s="397"/>
      <c r="BY2" s="397"/>
      <c r="BZ2" s="397"/>
      <c r="CA2" s="397"/>
      <c r="CB2" s="397"/>
      <c r="CC2" s="397"/>
      <c r="CD2" s="397"/>
      <c r="CE2" s="397"/>
      <c r="CF2" s="397"/>
    </row>
    <row r="3" spans="1:84" s="400" customFormat="1" ht="21">
      <c r="A3" s="337"/>
      <c r="B3" s="338" t="s">
        <v>883</v>
      </c>
      <c r="C3" s="337"/>
      <c r="D3" s="337"/>
      <c r="E3" s="51"/>
      <c r="F3" s="398"/>
      <c r="G3" s="51"/>
      <c r="H3" s="51"/>
      <c r="I3" s="399"/>
      <c r="J3" s="399"/>
      <c r="K3" s="399"/>
      <c r="L3" s="51"/>
      <c r="M3" s="51"/>
      <c r="N3" s="399"/>
      <c r="O3" s="399"/>
      <c r="P3" s="399"/>
      <c r="Q3" s="399"/>
      <c r="R3" s="399"/>
      <c r="S3" s="399"/>
      <c r="T3" s="1150"/>
      <c r="U3" s="399"/>
      <c r="V3" s="399"/>
      <c r="W3" s="399"/>
      <c r="X3" s="399"/>
      <c r="Y3" s="399"/>
      <c r="Z3" s="399"/>
      <c r="AA3" s="399"/>
      <c r="AB3" s="399"/>
      <c r="AC3" s="399"/>
      <c r="AD3" s="399"/>
      <c r="AE3" s="399"/>
      <c r="AF3" s="399"/>
      <c r="AG3" s="399"/>
      <c r="AH3" s="399"/>
      <c r="AI3" s="399"/>
      <c r="AJ3" s="396"/>
      <c r="AK3" s="396"/>
      <c r="AL3" s="396"/>
    </row>
    <row r="4" spans="1:84" s="400" customFormat="1">
      <c r="A4" s="337"/>
      <c r="B4" s="930" t="s">
        <v>1218</v>
      </c>
      <c r="C4" s="337"/>
      <c r="D4" s="337"/>
      <c r="E4" s="51"/>
      <c r="F4" s="398"/>
      <c r="G4" s="51"/>
      <c r="H4" s="51"/>
      <c r="I4" s="399"/>
      <c r="J4" s="399"/>
      <c r="K4" s="399"/>
      <c r="L4" s="51"/>
      <c r="M4" s="51"/>
      <c r="N4" s="399"/>
      <c r="O4" s="399"/>
      <c r="P4" s="399"/>
      <c r="Q4" s="399"/>
      <c r="R4" s="399"/>
      <c r="S4" s="399"/>
      <c r="T4" s="1150"/>
      <c r="U4" s="399"/>
      <c r="V4" s="399"/>
      <c r="W4" s="399"/>
      <c r="X4" s="399"/>
      <c r="Y4" s="399"/>
      <c r="Z4" s="399"/>
      <c r="AA4" s="399"/>
      <c r="AB4" s="399"/>
      <c r="AC4" s="399"/>
      <c r="AD4" s="399"/>
      <c r="AE4" s="399"/>
      <c r="AF4" s="399"/>
      <c r="AG4" s="399"/>
      <c r="AH4" s="399"/>
      <c r="AI4" s="399"/>
      <c r="AJ4" s="396"/>
      <c r="AK4" s="396"/>
      <c r="AL4" s="396"/>
    </row>
    <row r="5" spans="1:84" s="400" customFormat="1" ht="22.5" customHeight="1">
      <c r="A5" s="337"/>
      <c r="B5" s="401" t="s">
        <v>887</v>
      </c>
      <c r="C5" s="337"/>
      <c r="D5" s="337"/>
      <c r="E5" s="51"/>
      <c r="F5" s="398"/>
      <c r="G5" s="51"/>
      <c r="H5" s="51"/>
      <c r="I5" s="399"/>
      <c r="J5" s="399"/>
      <c r="K5" s="399"/>
      <c r="L5" s="51"/>
      <c r="M5" s="51"/>
      <c r="N5" s="399"/>
      <c r="O5" s="399"/>
      <c r="P5" s="399"/>
      <c r="Q5" s="399"/>
      <c r="R5" s="399"/>
      <c r="S5" s="399"/>
      <c r="T5" s="1150"/>
      <c r="U5" s="399"/>
      <c r="V5" s="399"/>
      <c r="W5" s="399"/>
      <c r="X5" s="399"/>
      <c r="Y5" s="399"/>
      <c r="Z5" s="399"/>
      <c r="AA5" s="399"/>
      <c r="AB5" s="399"/>
      <c r="AC5" s="399"/>
      <c r="AD5" s="399"/>
      <c r="AE5" s="399"/>
      <c r="AF5" s="399"/>
      <c r="AG5" s="399"/>
      <c r="AH5" s="399"/>
      <c r="AI5" s="399"/>
      <c r="AJ5" s="396"/>
      <c r="AK5" s="396"/>
      <c r="AL5" s="396"/>
    </row>
    <row r="6" spans="1:84" s="400" customFormat="1" ht="17" customHeight="1">
      <c r="A6" s="499" t="s">
        <v>255</v>
      </c>
      <c r="B6" s="14">
        <v>1</v>
      </c>
      <c r="C6" s="14">
        <v>4</v>
      </c>
      <c r="D6" s="14">
        <v>5</v>
      </c>
      <c r="E6" s="14">
        <v>10</v>
      </c>
      <c r="F6" s="14">
        <v>11</v>
      </c>
      <c r="G6" s="14">
        <v>1</v>
      </c>
      <c r="H6" s="14"/>
      <c r="I6" s="14">
        <v>12</v>
      </c>
      <c r="J6" s="14">
        <v>1032</v>
      </c>
      <c r="K6" s="14">
        <v>13</v>
      </c>
      <c r="L6" s="14">
        <v>14</v>
      </c>
      <c r="M6" s="14">
        <v>15</v>
      </c>
      <c r="N6" s="14">
        <v>400</v>
      </c>
      <c r="O6" s="14">
        <v>401</v>
      </c>
      <c r="P6" s="14">
        <v>402</v>
      </c>
      <c r="Q6" s="14">
        <v>403</v>
      </c>
      <c r="R6" s="14">
        <v>404</v>
      </c>
      <c r="S6" s="14">
        <v>405</v>
      </c>
      <c r="T6" s="14"/>
      <c r="U6" s="14">
        <v>410</v>
      </c>
      <c r="V6" s="14">
        <v>411</v>
      </c>
      <c r="W6" s="14">
        <v>412</v>
      </c>
      <c r="X6" s="14">
        <v>413</v>
      </c>
      <c r="Y6" s="14">
        <v>414</v>
      </c>
      <c r="Z6" s="14">
        <v>415</v>
      </c>
      <c r="AA6" s="14">
        <v>416</v>
      </c>
      <c r="AB6" s="14">
        <v>417</v>
      </c>
      <c r="AC6" s="14">
        <v>418</v>
      </c>
      <c r="AD6" s="14"/>
      <c r="AE6" s="1146">
        <v>460</v>
      </c>
      <c r="AF6" s="1146">
        <v>461</v>
      </c>
      <c r="AG6" s="1146">
        <v>462</v>
      </c>
      <c r="AH6" s="399"/>
      <c r="AI6" s="399"/>
      <c r="AJ6" s="396"/>
      <c r="AK6" s="396"/>
      <c r="AL6" s="396"/>
    </row>
    <row r="7" spans="1:84" s="13" customFormat="1" ht="50" customHeight="1" thickBot="1">
      <c r="A7" s="499" t="s">
        <v>256</v>
      </c>
      <c r="B7" s="412" t="s">
        <v>389</v>
      </c>
      <c r="C7" s="413"/>
      <c r="D7" s="413"/>
      <c r="E7" s="414" t="s">
        <v>265</v>
      </c>
      <c r="F7" s="414"/>
      <c r="G7" s="414"/>
      <c r="H7" s="414"/>
      <c r="I7" s="414"/>
      <c r="J7" s="414"/>
      <c r="K7" s="414"/>
      <c r="L7" s="415"/>
      <c r="M7" s="415"/>
      <c r="N7" s="498" t="s">
        <v>312</v>
      </c>
      <c r="O7" s="498"/>
      <c r="P7" s="881"/>
      <c r="Q7" s="498"/>
      <c r="R7" s="498"/>
      <c r="S7" s="498"/>
      <c r="T7" s="402"/>
      <c r="U7" s="498"/>
      <c r="V7" s="498"/>
      <c r="W7" s="498"/>
      <c r="X7" s="498"/>
      <c r="Y7" s="498"/>
      <c r="Z7" s="498"/>
      <c r="AA7" s="498"/>
      <c r="AB7" s="498"/>
      <c r="AC7" s="498"/>
      <c r="AD7" s="402"/>
      <c r="AE7" s="1147"/>
      <c r="AF7" s="1147"/>
      <c r="AG7" s="1147"/>
      <c r="AH7" s="402"/>
      <c r="AI7" s="402"/>
      <c r="AJ7" s="396"/>
      <c r="AK7" s="396"/>
      <c r="AL7" s="396"/>
    </row>
    <row r="8" spans="1:84" s="406" customFormat="1" ht="50.25" customHeight="1" thickBot="1">
      <c r="A8" s="499" t="s">
        <v>257</v>
      </c>
      <c r="B8" s="508" t="s">
        <v>390</v>
      </c>
      <c r="C8" s="509"/>
      <c r="D8" s="463"/>
      <c r="E8" s="844"/>
      <c r="F8" s="845"/>
      <c r="G8" s="987" t="s">
        <v>266</v>
      </c>
      <c r="H8" s="987"/>
      <c r="I8" s="987"/>
      <c r="J8" s="987"/>
      <c r="K8" s="987"/>
      <c r="L8" s="987"/>
      <c r="M8" s="988"/>
      <c r="N8" s="983" t="s">
        <v>882</v>
      </c>
      <c r="O8" s="984"/>
      <c r="P8" s="984"/>
      <c r="Q8" s="984"/>
      <c r="R8" s="984"/>
      <c r="S8" s="984"/>
      <c r="T8" s="403"/>
      <c r="U8" s="989" t="s">
        <v>888</v>
      </c>
      <c r="V8" s="990"/>
      <c r="W8" s="990"/>
      <c r="X8" s="990"/>
      <c r="Y8" s="990"/>
      <c r="Z8" s="990"/>
      <c r="AA8" s="990"/>
      <c r="AB8" s="990"/>
      <c r="AC8" s="991"/>
      <c r="AD8" s="403"/>
      <c r="AE8" s="985" t="s">
        <v>881</v>
      </c>
      <c r="AF8" s="986"/>
      <c r="AG8" s="986"/>
      <c r="AH8" s="404"/>
      <c r="AI8" s="405"/>
      <c r="AJ8" s="396"/>
      <c r="AK8" s="396"/>
      <c r="AL8" s="396"/>
    </row>
    <row r="9" spans="1:84" s="408" customFormat="1" ht="98.25" customHeight="1">
      <c r="A9" s="499" t="s">
        <v>258</v>
      </c>
      <c r="B9" s="510" t="s">
        <v>77</v>
      </c>
      <c r="C9" s="510" t="s">
        <v>261</v>
      </c>
      <c r="D9" s="511" t="s">
        <v>262</v>
      </c>
      <c r="E9" s="512" t="s">
        <v>267</v>
      </c>
      <c r="F9" s="846" t="s">
        <v>35</v>
      </c>
      <c r="G9" s="862" t="s">
        <v>77</v>
      </c>
      <c r="H9" s="860" t="s">
        <v>18</v>
      </c>
      <c r="I9" s="514" t="s">
        <v>268</v>
      </c>
      <c r="J9" s="513" t="s">
        <v>279</v>
      </c>
      <c r="K9" s="477" t="s">
        <v>269</v>
      </c>
      <c r="L9" s="867" t="s">
        <v>270</v>
      </c>
      <c r="M9" s="865" t="s">
        <v>271</v>
      </c>
      <c r="N9" s="848" t="s">
        <v>313</v>
      </c>
      <c r="O9" s="515" t="s">
        <v>316</v>
      </c>
      <c r="P9" s="882" t="s">
        <v>319</v>
      </c>
      <c r="Q9" s="848" t="s">
        <v>361</v>
      </c>
      <c r="R9" s="852" t="s">
        <v>362</v>
      </c>
      <c r="S9" s="850" t="s">
        <v>322</v>
      </c>
      <c r="T9" s="516"/>
      <c r="U9" s="870" t="s">
        <v>323</v>
      </c>
      <c r="V9" s="870" t="s">
        <v>326</v>
      </c>
      <c r="W9" s="871" t="s">
        <v>248</v>
      </c>
      <c r="X9" s="872" t="s">
        <v>249</v>
      </c>
      <c r="Y9" s="870" t="s">
        <v>250</v>
      </c>
      <c r="Z9" s="871" t="s">
        <v>251</v>
      </c>
      <c r="AA9" s="873" t="s">
        <v>252</v>
      </c>
      <c r="AB9" s="874" t="s">
        <v>253</v>
      </c>
      <c r="AC9" s="870" t="s">
        <v>254</v>
      </c>
      <c r="AD9" s="516"/>
      <c r="AE9" s="856" t="s">
        <v>16</v>
      </c>
      <c r="AF9" s="857" t="s">
        <v>15</v>
      </c>
      <c r="AG9" s="1148" t="s">
        <v>14</v>
      </c>
      <c r="AH9" s="407"/>
      <c r="AI9" s="405"/>
    </row>
    <row r="10" spans="1:84" s="502" customFormat="1" ht="50" customHeight="1" thickBot="1">
      <c r="A10" s="499" t="s">
        <v>259</v>
      </c>
      <c r="B10" s="503" t="s">
        <v>260</v>
      </c>
      <c r="C10" s="503" t="s">
        <v>263</v>
      </c>
      <c r="D10" s="503" t="s">
        <v>264</v>
      </c>
      <c r="E10" s="504" t="s">
        <v>272</v>
      </c>
      <c r="F10" s="847" t="s">
        <v>273</v>
      </c>
      <c r="G10" s="863" t="s">
        <v>260</v>
      </c>
      <c r="H10" s="861" t="s">
        <v>18</v>
      </c>
      <c r="I10" s="504" t="s">
        <v>274</v>
      </c>
      <c r="J10" s="505" t="s">
        <v>279</v>
      </c>
      <c r="K10" s="864" t="s">
        <v>275</v>
      </c>
      <c r="L10" s="868" t="s">
        <v>276</v>
      </c>
      <c r="M10" s="866" t="s">
        <v>277</v>
      </c>
      <c r="N10" s="849" t="s">
        <v>314</v>
      </c>
      <c r="O10" s="506" t="s">
        <v>317</v>
      </c>
      <c r="P10" s="883" t="s">
        <v>320</v>
      </c>
      <c r="Q10" s="853" t="s">
        <v>364</v>
      </c>
      <c r="R10" s="854" t="s">
        <v>363</v>
      </c>
      <c r="S10" s="851" t="s">
        <v>365</v>
      </c>
      <c r="T10" s="507" t="s">
        <v>392</v>
      </c>
      <c r="U10" s="875" t="s">
        <v>324</v>
      </c>
      <c r="V10" s="875" t="s">
        <v>327</v>
      </c>
      <c r="W10" s="876" t="s">
        <v>328</v>
      </c>
      <c r="X10" s="877" t="s">
        <v>329</v>
      </c>
      <c r="Y10" s="875" t="s">
        <v>330</v>
      </c>
      <c r="Z10" s="876" t="s">
        <v>331</v>
      </c>
      <c r="AA10" s="878" t="s">
        <v>332</v>
      </c>
      <c r="AB10" s="879" t="s">
        <v>333</v>
      </c>
      <c r="AC10" s="875" t="s">
        <v>334</v>
      </c>
      <c r="AD10" s="507" t="s">
        <v>392</v>
      </c>
      <c r="AE10" s="858" t="s">
        <v>336</v>
      </c>
      <c r="AF10" s="859" t="s">
        <v>339</v>
      </c>
      <c r="AG10" s="1149" t="s">
        <v>340</v>
      </c>
      <c r="AH10" s="500"/>
      <c r="AI10" s="501"/>
    </row>
    <row r="11" spans="1:84" s="9" customFormat="1" ht="64.5" customHeight="1" thickTop="1" thickBot="1">
      <c r="A11" s="18"/>
      <c r="B11" s="419" t="s">
        <v>1443</v>
      </c>
      <c r="C11" s="420" t="s">
        <v>1444</v>
      </c>
      <c r="D11" s="421">
        <v>2024</v>
      </c>
      <c r="E11" s="418">
        <v>2709</v>
      </c>
      <c r="F11" s="418">
        <v>96</v>
      </c>
      <c r="G11" s="416" t="s">
        <v>1221</v>
      </c>
      <c r="H11" s="869" t="s">
        <v>889</v>
      </c>
      <c r="I11" s="219" t="s">
        <v>1222</v>
      </c>
      <c r="J11" s="416" t="s">
        <v>1223</v>
      </c>
      <c r="K11" s="220" t="s">
        <v>1224</v>
      </c>
      <c r="L11" s="417" t="s">
        <v>278</v>
      </c>
      <c r="M11" s="418">
        <v>2709</v>
      </c>
      <c r="N11" s="15" t="s">
        <v>8</v>
      </c>
      <c r="O11" s="24" t="s">
        <v>130</v>
      </c>
      <c r="P11" s="884" t="s">
        <v>1447</v>
      </c>
      <c r="Q11" s="855" t="s">
        <v>181</v>
      </c>
      <c r="R11" s="248" t="s">
        <v>181</v>
      </c>
      <c r="S11" s="16" t="s">
        <v>8</v>
      </c>
      <c r="T11" s="14"/>
      <c r="U11" s="932" t="s">
        <v>4</v>
      </c>
      <c r="V11" s="932" t="s">
        <v>4</v>
      </c>
      <c r="W11" s="933" t="s">
        <v>206</v>
      </c>
      <c r="X11" s="932" t="s">
        <v>4</v>
      </c>
      <c r="Y11" s="933" t="s">
        <v>206</v>
      </c>
      <c r="Z11" s="933" t="s">
        <v>206</v>
      </c>
      <c r="AA11" s="932" t="s">
        <v>4</v>
      </c>
      <c r="AB11" s="933" t="s">
        <v>206</v>
      </c>
      <c r="AC11" s="932" t="s">
        <v>4</v>
      </c>
      <c r="AD11" s="934"/>
      <c r="AE11" s="935" t="s">
        <v>9</v>
      </c>
      <c r="AF11" s="935" t="s">
        <v>0</v>
      </c>
      <c r="AG11" s="8"/>
      <c r="AH11" s="8"/>
      <c r="AI11" s="8"/>
    </row>
    <row r="12" spans="1:84" s="9" customFormat="1" ht="52" thickBot="1">
      <c r="A12" s="18"/>
      <c r="B12" s="419" t="s">
        <v>1443</v>
      </c>
      <c r="C12" s="420" t="s">
        <v>1444</v>
      </c>
      <c r="D12" s="421">
        <v>2024</v>
      </c>
      <c r="E12" s="418">
        <v>2715</v>
      </c>
      <c r="F12" s="418">
        <v>97</v>
      </c>
      <c r="G12" s="416" t="s">
        <v>1221</v>
      </c>
      <c r="H12" s="869" t="s">
        <v>889</v>
      </c>
      <c r="I12" s="219" t="s">
        <v>1225</v>
      </c>
      <c r="J12" s="416" t="s">
        <v>3</v>
      </c>
      <c r="K12" s="220" t="s">
        <v>1226</v>
      </c>
      <c r="L12" s="417" t="s">
        <v>278</v>
      </c>
      <c r="M12" s="418">
        <v>2715</v>
      </c>
      <c r="N12" s="15" t="s">
        <v>8</v>
      </c>
      <c r="O12" s="24" t="s">
        <v>1200</v>
      </c>
      <c r="P12" s="884" t="s">
        <v>1448</v>
      </c>
      <c r="Q12" s="855" t="s">
        <v>181</v>
      </c>
      <c r="R12" s="248" t="s">
        <v>181</v>
      </c>
      <c r="S12" s="16" t="s">
        <v>8</v>
      </c>
      <c r="T12" s="14"/>
      <c r="U12" s="932" t="s">
        <v>4</v>
      </c>
      <c r="V12" s="933" t="s">
        <v>206</v>
      </c>
      <c r="W12" s="933" t="s">
        <v>206</v>
      </c>
      <c r="X12" s="933" t="s">
        <v>206</v>
      </c>
      <c r="Y12" s="933" t="s">
        <v>206</v>
      </c>
      <c r="Z12" s="933" t="s">
        <v>206</v>
      </c>
      <c r="AA12" s="933" t="s">
        <v>206</v>
      </c>
      <c r="AB12" s="933" t="s">
        <v>206</v>
      </c>
      <c r="AC12" s="932" t="s">
        <v>4</v>
      </c>
      <c r="AD12" s="139"/>
      <c r="AE12" s="935" t="s">
        <v>6</v>
      </c>
      <c r="AF12" s="935" t="s">
        <v>0</v>
      </c>
      <c r="AG12" s="8"/>
      <c r="AH12" s="8"/>
      <c r="AI12" s="8"/>
    </row>
    <row r="13" spans="1:84" s="9" customFormat="1" ht="37" thickBot="1">
      <c r="A13" s="18"/>
      <c r="B13" s="419" t="s">
        <v>1443</v>
      </c>
      <c r="C13" s="420" t="s">
        <v>1444</v>
      </c>
      <c r="D13" s="421">
        <v>2024</v>
      </c>
      <c r="E13" s="418">
        <v>2720</v>
      </c>
      <c r="F13" s="418">
        <v>86</v>
      </c>
      <c r="G13" s="416" t="s">
        <v>1221</v>
      </c>
      <c r="H13" s="869" t="s">
        <v>889</v>
      </c>
      <c r="I13" s="219" t="s">
        <v>1227</v>
      </c>
      <c r="J13" s="416" t="s">
        <v>1228</v>
      </c>
      <c r="K13" s="887" t="s">
        <v>1229</v>
      </c>
      <c r="L13" s="417" t="s">
        <v>278</v>
      </c>
      <c r="M13" s="418">
        <v>2720</v>
      </c>
      <c r="N13" s="15" t="s">
        <v>8</v>
      </c>
      <c r="O13" s="24" t="s">
        <v>1197</v>
      </c>
      <c r="P13" s="884" t="s">
        <v>1449</v>
      </c>
      <c r="Q13" s="855" t="s">
        <v>168</v>
      </c>
      <c r="R13" s="248" t="s">
        <v>168</v>
      </c>
      <c r="S13" s="16" t="s">
        <v>8</v>
      </c>
      <c r="T13" s="14"/>
      <c r="U13" s="932" t="s">
        <v>4</v>
      </c>
      <c r="V13" s="933" t="s">
        <v>206</v>
      </c>
      <c r="W13" s="933" t="s">
        <v>206</v>
      </c>
      <c r="X13" s="932" t="s">
        <v>4</v>
      </c>
      <c r="Y13" s="933" t="s">
        <v>206</v>
      </c>
      <c r="Z13" s="933" t="s">
        <v>206</v>
      </c>
      <c r="AA13" s="932" t="s">
        <v>4</v>
      </c>
      <c r="AB13" s="933" t="s">
        <v>206</v>
      </c>
      <c r="AC13" s="932" t="s">
        <v>4</v>
      </c>
      <c r="AD13" s="139"/>
      <c r="AE13" s="935" t="s">
        <v>8</v>
      </c>
      <c r="AF13" s="935" t="s">
        <v>0</v>
      </c>
      <c r="AG13" s="8"/>
      <c r="AH13" s="8"/>
      <c r="AI13" s="8"/>
    </row>
    <row r="14" spans="1:84" s="9" customFormat="1" ht="37" thickBot="1">
      <c r="A14" s="18"/>
      <c r="B14" s="419" t="s">
        <v>1443</v>
      </c>
      <c r="C14" s="420" t="s">
        <v>1444</v>
      </c>
      <c r="D14" s="421">
        <v>2024</v>
      </c>
      <c r="E14" s="418">
        <v>1998</v>
      </c>
      <c r="F14" s="418">
        <v>203</v>
      </c>
      <c r="G14" s="416" t="s">
        <v>1221</v>
      </c>
      <c r="H14" s="869" t="s">
        <v>889</v>
      </c>
      <c r="I14" s="219" t="s">
        <v>1171</v>
      </c>
      <c r="J14" s="416" t="s">
        <v>3</v>
      </c>
      <c r="K14" s="887" t="s">
        <v>1172</v>
      </c>
      <c r="L14" s="417" t="s">
        <v>278</v>
      </c>
      <c r="M14" s="418">
        <v>1998</v>
      </c>
      <c r="N14" s="15" t="s">
        <v>8</v>
      </c>
      <c r="O14" s="24" t="s">
        <v>1197</v>
      </c>
      <c r="P14" s="884" t="s">
        <v>1450</v>
      </c>
      <c r="Q14" s="855" t="s">
        <v>168</v>
      </c>
      <c r="R14" s="248" t="s">
        <v>168</v>
      </c>
      <c r="S14" s="16" t="s">
        <v>8</v>
      </c>
      <c r="T14" s="14"/>
      <c r="U14" s="933" t="s">
        <v>206</v>
      </c>
      <c r="V14" s="933" t="s">
        <v>206</v>
      </c>
      <c r="W14" s="933" t="s">
        <v>206</v>
      </c>
      <c r="X14" s="933" t="s">
        <v>206</v>
      </c>
      <c r="Y14" s="933" t="s">
        <v>206</v>
      </c>
      <c r="Z14" s="933" t="s">
        <v>206</v>
      </c>
      <c r="AA14" s="933" t="s">
        <v>206</v>
      </c>
      <c r="AB14" s="933" t="s">
        <v>206</v>
      </c>
      <c r="AC14" s="932" t="s">
        <v>4</v>
      </c>
      <c r="AD14" s="139"/>
      <c r="AE14" s="935" t="s">
        <v>1</v>
      </c>
      <c r="AF14" s="935" t="s">
        <v>0</v>
      </c>
      <c r="AG14" s="8"/>
      <c r="AH14" s="8"/>
      <c r="AI14" s="8"/>
    </row>
    <row r="15" spans="1:84" s="9" customFormat="1" ht="37" thickBot="1">
      <c r="A15" s="18"/>
      <c r="B15" s="419" t="s">
        <v>1443</v>
      </c>
      <c r="C15" s="420" t="s">
        <v>1444</v>
      </c>
      <c r="D15" s="421">
        <v>2024</v>
      </c>
      <c r="E15" s="418">
        <v>2808</v>
      </c>
      <c r="F15" s="418">
        <v>220</v>
      </c>
      <c r="G15" s="416" t="s">
        <v>1221</v>
      </c>
      <c r="H15" s="869" t="s">
        <v>889</v>
      </c>
      <c r="I15" s="219" t="s">
        <v>1086</v>
      </c>
      <c r="J15" s="416" t="s">
        <v>3</v>
      </c>
      <c r="K15" s="220" t="s">
        <v>1230</v>
      </c>
      <c r="L15" s="417" t="s">
        <v>278</v>
      </c>
      <c r="M15" s="418">
        <v>2808</v>
      </c>
      <c r="N15" s="15" t="s">
        <v>8</v>
      </c>
      <c r="O15" s="24" t="s">
        <v>130</v>
      </c>
      <c r="P15" s="884" t="s">
        <v>1451</v>
      </c>
      <c r="Q15" s="855" t="s">
        <v>168</v>
      </c>
      <c r="R15" s="248" t="s">
        <v>168</v>
      </c>
      <c r="S15" s="16" t="s">
        <v>8</v>
      </c>
      <c r="T15" s="14"/>
      <c r="U15" s="932" t="s">
        <v>4</v>
      </c>
      <c r="V15" s="933" t="s">
        <v>206</v>
      </c>
      <c r="W15" s="933" t="s">
        <v>206</v>
      </c>
      <c r="X15" s="933" t="s">
        <v>206</v>
      </c>
      <c r="Y15" s="933" t="s">
        <v>206</v>
      </c>
      <c r="Z15" s="933" t="s">
        <v>206</v>
      </c>
      <c r="AA15" s="933" t="s">
        <v>206</v>
      </c>
      <c r="AB15" s="933" t="s">
        <v>206</v>
      </c>
      <c r="AC15" s="933" t="s">
        <v>206</v>
      </c>
      <c r="AD15" s="139"/>
      <c r="AE15" s="935" t="s">
        <v>6</v>
      </c>
      <c r="AF15" s="935" t="s">
        <v>0</v>
      </c>
      <c r="AG15" s="8"/>
      <c r="AH15" s="8"/>
      <c r="AI15" s="8"/>
    </row>
    <row r="16" spans="1:84" s="9" customFormat="1" ht="37" thickBot="1">
      <c r="A16" s="18"/>
      <c r="B16" s="419" t="s">
        <v>1443</v>
      </c>
      <c r="C16" s="420" t="s">
        <v>1444</v>
      </c>
      <c r="D16" s="421">
        <v>2024</v>
      </c>
      <c r="E16" s="418">
        <v>199312</v>
      </c>
      <c r="F16" s="418">
        <v>222</v>
      </c>
      <c r="G16" s="416" t="s">
        <v>1221</v>
      </c>
      <c r="H16" s="869" t="s">
        <v>889</v>
      </c>
      <c r="I16" s="219" t="s">
        <v>1231</v>
      </c>
      <c r="J16" s="416" t="s">
        <v>3</v>
      </c>
      <c r="K16" s="220" t="s">
        <v>1232</v>
      </c>
      <c r="L16" s="417" t="s">
        <v>278</v>
      </c>
      <c r="M16" s="418">
        <v>199312</v>
      </c>
      <c r="N16" s="15" t="s">
        <v>8</v>
      </c>
      <c r="O16" s="24" t="s">
        <v>1197</v>
      </c>
      <c r="P16" s="884" t="s">
        <v>1452</v>
      </c>
      <c r="Q16" s="855" t="s">
        <v>168</v>
      </c>
      <c r="R16" s="248" t="s">
        <v>168</v>
      </c>
      <c r="S16" s="16" t="s">
        <v>8</v>
      </c>
      <c r="T16" s="14"/>
      <c r="U16" s="933" t="s">
        <v>206</v>
      </c>
      <c r="V16" s="933" t="s">
        <v>206</v>
      </c>
      <c r="W16" s="933" t="s">
        <v>206</v>
      </c>
      <c r="X16" s="933" t="s">
        <v>206</v>
      </c>
      <c r="Y16" s="933" t="s">
        <v>206</v>
      </c>
      <c r="Z16" s="933" t="s">
        <v>206</v>
      </c>
      <c r="AA16" s="933" t="s">
        <v>206</v>
      </c>
      <c r="AB16" s="933" t="s">
        <v>206</v>
      </c>
      <c r="AC16" s="932" t="s">
        <v>4</v>
      </c>
      <c r="AD16" s="139"/>
      <c r="AE16" s="935" t="s">
        <v>8</v>
      </c>
      <c r="AF16" s="935" t="s">
        <v>0</v>
      </c>
      <c r="AG16" s="8"/>
      <c r="AH16" s="8"/>
      <c r="AI16" s="8"/>
    </row>
    <row r="17" spans="1:35" s="9" customFormat="1" ht="37" thickBot="1">
      <c r="A17" s="18"/>
      <c r="B17" s="419" t="s">
        <v>1443</v>
      </c>
      <c r="C17" s="420" t="s">
        <v>1444</v>
      </c>
      <c r="D17" s="421">
        <v>2024</v>
      </c>
      <c r="E17" s="418">
        <v>2576</v>
      </c>
      <c r="F17" s="418">
        <v>2103</v>
      </c>
      <c r="G17" s="416" t="s">
        <v>1221</v>
      </c>
      <c r="H17" s="869" t="s">
        <v>921</v>
      </c>
      <c r="I17" s="219" t="s">
        <v>922</v>
      </c>
      <c r="J17" s="416" t="s">
        <v>3</v>
      </c>
      <c r="K17" s="220" t="s">
        <v>923</v>
      </c>
      <c r="L17" s="417" t="s">
        <v>278</v>
      </c>
      <c r="M17" s="418">
        <v>2576</v>
      </c>
      <c r="N17" s="15" t="s">
        <v>8</v>
      </c>
      <c r="O17" s="24" t="s">
        <v>130</v>
      </c>
      <c r="P17" s="885" t="s">
        <v>1453</v>
      </c>
      <c r="Q17" s="855" t="s">
        <v>169</v>
      </c>
      <c r="R17" s="248" t="s">
        <v>169</v>
      </c>
      <c r="S17" s="16" t="s">
        <v>8</v>
      </c>
      <c r="T17" s="14"/>
      <c r="U17" s="932" t="s">
        <v>4</v>
      </c>
      <c r="V17" s="933" t="s">
        <v>206</v>
      </c>
      <c r="W17" s="933" t="s">
        <v>206</v>
      </c>
      <c r="X17" s="932" t="s">
        <v>4</v>
      </c>
      <c r="Y17" s="933" t="s">
        <v>206</v>
      </c>
      <c r="Z17" s="933" t="s">
        <v>206</v>
      </c>
      <c r="AA17" s="933" t="s">
        <v>206</v>
      </c>
      <c r="AB17" s="933" t="s">
        <v>206</v>
      </c>
      <c r="AC17" s="933" t="s">
        <v>206</v>
      </c>
      <c r="AD17" s="139"/>
      <c r="AE17" s="935" t="s">
        <v>0</v>
      </c>
      <c r="AF17" s="935" t="s">
        <v>1</v>
      </c>
      <c r="AG17" s="8"/>
      <c r="AH17" s="8"/>
      <c r="AI17" s="8"/>
    </row>
    <row r="18" spans="1:35" s="9" customFormat="1" ht="37" thickBot="1">
      <c r="A18" s="18"/>
      <c r="B18" s="419" t="s">
        <v>1443</v>
      </c>
      <c r="C18" s="420" t="s">
        <v>1444</v>
      </c>
      <c r="D18" s="421">
        <v>2024</v>
      </c>
      <c r="E18" s="418">
        <v>2734</v>
      </c>
      <c r="F18" s="418">
        <v>89</v>
      </c>
      <c r="G18" s="416" t="s">
        <v>1221</v>
      </c>
      <c r="H18" s="869" t="s">
        <v>889</v>
      </c>
      <c r="I18" s="219" t="s">
        <v>1233</v>
      </c>
      <c r="J18" s="416" t="s">
        <v>915</v>
      </c>
      <c r="K18" s="220" t="s">
        <v>1234</v>
      </c>
      <c r="L18" s="417" t="s">
        <v>278</v>
      </c>
      <c r="M18" s="418">
        <v>2734</v>
      </c>
      <c r="N18" s="15" t="s">
        <v>1</v>
      </c>
      <c r="O18" s="24" t="s">
        <v>1199</v>
      </c>
      <c r="P18" s="884" t="s">
        <v>1454</v>
      </c>
      <c r="Q18" s="855" t="s">
        <v>181</v>
      </c>
      <c r="R18" s="248" t="s">
        <v>181</v>
      </c>
      <c r="S18" s="16" t="s">
        <v>1</v>
      </c>
      <c r="T18" s="14"/>
      <c r="U18" s="932" t="s">
        <v>4</v>
      </c>
      <c r="V18" s="936" t="s">
        <v>206</v>
      </c>
      <c r="W18" s="936" t="s">
        <v>206</v>
      </c>
      <c r="X18" s="936" t="s">
        <v>206</v>
      </c>
      <c r="Y18" s="936" t="s">
        <v>206</v>
      </c>
      <c r="Z18" s="936" t="s">
        <v>206</v>
      </c>
      <c r="AA18" s="932" t="s">
        <v>4</v>
      </c>
      <c r="AB18" s="936" t="s">
        <v>206</v>
      </c>
      <c r="AC18" s="932" t="s">
        <v>4</v>
      </c>
      <c r="AD18" s="139"/>
      <c r="AE18" s="935" t="s">
        <v>6</v>
      </c>
      <c r="AF18" s="935" t="s">
        <v>0</v>
      </c>
      <c r="AG18" s="8"/>
      <c r="AH18" s="8"/>
      <c r="AI18" s="8"/>
    </row>
    <row r="19" spans="1:35" s="9" customFormat="1" ht="37" thickBot="1">
      <c r="A19" s="18"/>
      <c r="B19" s="419" t="s">
        <v>1443</v>
      </c>
      <c r="C19" s="420" t="s">
        <v>1444</v>
      </c>
      <c r="D19" s="421">
        <v>2024</v>
      </c>
      <c r="E19" s="418">
        <v>1984</v>
      </c>
      <c r="F19" s="418">
        <v>191</v>
      </c>
      <c r="G19" s="416" t="s">
        <v>1221</v>
      </c>
      <c r="H19" s="869" t="s">
        <v>889</v>
      </c>
      <c r="I19" s="219" t="s">
        <v>1166</v>
      </c>
      <c r="J19" s="416" t="s">
        <v>1167</v>
      </c>
      <c r="K19" s="220" t="s">
        <v>1168</v>
      </c>
      <c r="L19" s="417" t="s">
        <v>278</v>
      </c>
      <c r="M19" s="418">
        <v>1984</v>
      </c>
      <c r="N19" s="15" t="s">
        <v>1</v>
      </c>
      <c r="O19" s="24" t="s">
        <v>1199</v>
      </c>
      <c r="P19" s="884" t="s">
        <v>1455</v>
      </c>
      <c r="Q19" s="855" t="s">
        <v>169</v>
      </c>
      <c r="R19" s="248" t="s">
        <v>169</v>
      </c>
      <c r="S19" s="16" t="s">
        <v>1</v>
      </c>
      <c r="T19" s="14"/>
      <c r="U19" s="936" t="s">
        <v>206</v>
      </c>
      <c r="V19" s="936" t="s">
        <v>206</v>
      </c>
      <c r="W19" s="936" t="s">
        <v>206</v>
      </c>
      <c r="X19" s="936" t="s">
        <v>206</v>
      </c>
      <c r="Y19" s="936" t="s">
        <v>206</v>
      </c>
      <c r="Z19" s="936" t="s">
        <v>206</v>
      </c>
      <c r="AA19" s="936" t="s">
        <v>206</v>
      </c>
      <c r="AB19" s="936" t="s">
        <v>206</v>
      </c>
      <c r="AC19" s="936" t="s">
        <v>206</v>
      </c>
      <c r="AD19" s="139"/>
      <c r="AE19" s="935" t="s">
        <v>0</v>
      </c>
      <c r="AF19" s="935" t="s">
        <v>0</v>
      </c>
      <c r="AG19" s="8"/>
      <c r="AH19" s="8"/>
      <c r="AI19" s="8"/>
    </row>
    <row r="20" spans="1:35" s="9" customFormat="1" ht="37" thickBot="1">
      <c r="A20" s="18"/>
      <c r="B20" s="419" t="s">
        <v>1443</v>
      </c>
      <c r="C20" s="420" t="s">
        <v>1444</v>
      </c>
      <c r="D20" s="421">
        <v>2024</v>
      </c>
      <c r="E20" s="418">
        <v>1991</v>
      </c>
      <c r="F20" s="418">
        <v>196</v>
      </c>
      <c r="G20" s="416" t="s">
        <v>1221</v>
      </c>
      <c r="H20" s="869" t="s">
        <v>889</v>
      </c>
      <c r="I20" s="219" t="s">
        <v>1169</v>
      </c>
      <c r="J20" s="416" t="s">
        <v>3</v>
      </c>
      <c r="K20" s="220" t="s">
        <v>1170</v>
      </c>
      <c r="L20" s="417" t="s">
        <v>278</v>
      </c>
      <c r="M20" s="418">
        <v>1991</v>
      </c>
      <c r="N20" s="15" t="s">
        <v>1</v>
      </c>
      <c r="O20" s="24" t="s">
        <v>1198</v>
      </c>
      <c r="P20" s="884" t="s">
        <v>1456</v>
      </c>
      <c r="Q20" s="855" t="s">
        <v>168</v>
      </c>
      <c r="R20" s="248" t="s">
        <v>168</v>
      </c>
      <c r="S20" s="16" t="s">
        <v>1</v>
      </c>
      <c r="T20" s="14"/>
      <c r="U20" s="936" t="s">
        <v>206</v>
      </c>
      <c r="V20" s="936" t="s">
        <v>206</v>
      </c>
      <c r="W20" s="936" t="s">
        <v>206</v>
      </c>
      <c r="X20" s="936" t="s">
        <v>206</v>
      </c>
      <c r="Y20" s="936" t="s">
        <v>206</v>
      </c>
      <c r="Z20" s="936" t="s">
        <v>206</v>
      </c>
      <c r="AA20" s="936" t="s">
        <v>206</v>
      </c>
      <c r="AB20" s="936" t="s">
        <v>206</v>
      </c>
      <c r="AC20" s="936" t="s">
        <v>206</v>
      </c>
      <c r="AD20" s="139"/>
      <c r="AE20" s="935" t="s">
        <v>0</v>
      </c>
      <c r="AF20" s="935" t="s">
        <v>8</v>
      </c>
      <c r="AG20" s="8"/>
      <c r="AH20" s="8"/>
      <c r="AI20" s="8"/>
    </row>
    <row r="21" spans="1:35" s="9" customFormat="1" ht="103" thickBot="1">
      <c r="A21" s="18"/>
      <c r="B21" s="419" t="s">
        <v>1443</v>
      </c>
      <c r="C21" s="420" t="s">
        <v>1444</v>
      </c>
      <c r="D21" s="421">
        <v>2024</v>
      </c>
      <c r="E21" s="418">
        <v>977</v>
      </c>
      <c r="F21" s="418">
        <v>1926</v>
      </c>
      <c r="G21" s="416" t="s">
        <v>1221</v>
      </c>
      <c r="H21" s="869" t="s">
        <v>900</v>
      </c>
      <c r="I21" s="219" t="s">
        <v>1177</v>
      </c>
      <c r="J21" s="416" t="s">
        <v>945</v>
      </c>
      <c r="K21" s="220" t="s">
        <v>1178</v>
      </c>
      <c r="L21" s="417" t="s">
        <v>278</v>
      </c>
      <c r="M21" s="418">
        <v>977</v>
      </c>
      <c r="N21" s="15" t="s">
        <v>1</v>
      </c>
      <c r="O21" s="24" t="s">
        <v>1445</v>
      </c>
      <c r="P21" s="884" t="s">
        <v>1457</v>
      </c>
      <c r="Q21" s="855" t="s">
        <v>168</v>
      </c>
      <c r="R21" s="248" t="s">
        <v>168</v>
      </c>
      <c r="S21" s="16" t="s">
        <v>1</v>
      </c>
      <c r="T21" s="14"/>
      <c r="U21" s="936" t="s">
        <v>206</v>
      </c>
      <c r="V21" s="936" t="s">
        <v>206</v>
      </c>
      <c r="W21" s="936" t="s">
        <v>206</v>
      </c>
      <c r="X21" s="936" t="s">
        <v>206</v>
      </c>
      <c r="Y21" s="936" t="s">
        <v>206</v>
      </c>
      <c r="Z21" s="936" t="s">
        <v>206</v>
      </c>
      <c r="AA21" s="936" t="s">
        <v>206</v>
      </c>
      <c r="AB21" s="936" t="s">
        <v>206</v>
      </c>
      <c r="AC21" s="936" t="s">
        <v>206</v>
      </c>
      <c r="AD21" s="139"/>
      <c r="AE21" s="935" t="s">
        <v>6</v>
      </c>
      <c r="AF21" s="935" t="s">
        <v>0</v>
      </c>
      <c r="AG21" s="8"/>
      <c r="AH21" s="8"/>
      <c r="AI21" s="8"/>
    </row>
    <row r="22" spans="1:35" s="9" customFormat="1" ht="37" thickBot="1">
      <c r="A22" s="18"/>
      <c r="B22" s="419" t="s">
        <v>1443</v>
      </c>
      <c r="C22" s="420" t="s">
        <v>1444</v>
      </c>
      <c r="D22" s="421">
        <v>2024</v>
      </c>
      <c r="E22" s="418">
        <v>2881</v>
      </c>
      <c r="F22" s="418">
        <v>2908</v>
      </c>
      <c r="G22" s="416" t="s">
        <v>1221</v>
      </c>
      <c r="H22" s="869" t="s">
        <v>904</v>
      </c>
      <c r="I22" s="219" t="s">
        <v>1185</v>
      </c>
      <c r="J22" s="416" t="s">
        <v>912</v>
      </c>
      <c r="K22" s="220" t="s">
        <v>1186</v>
      </c>
      <c r="L22" s="417" t="s">
        <v>278</v>
      </c>
      <c r="M22" s="418">
        <v>2881</v>
      </c>
      <c r="N22" s="15" t="s">
        <v>1</v>
      </c>
      <c r="O22" s="24" t="s">
        <v>1198</v>
      </c>
      <c r="P22" s="884" t="s">
        <v>1458</v>
      </c>
      <c r="Q22" s="855" t="s">
        <v>167</v>
      </c>
      <c r="R22" s="248" t="s">
        <v>168</v>
      </c>
      <c r="S22" s="16" t="s">
        <v>1</v>
      </c>
      <c r="T22" s="14"/>
      <c r="U22" s="936" t="s">
        <v>206</v>
      </c>
      <c r="V22" s="936" t="s">
        <v>206</v>
      </c>
      <c r="W22" s="936" t="s">
        <v>206</v>
      </c>
      <c r="X22" s="936" t="s">
        <v>206</v>
      </c>
      <c r="Y22" s="936" t="s">
        <v>206</v>
      </c>
      <c r="Z22" s="936" t="s">
        <v>206</v>
      </c>
      <c r="AA22" s="936" t="s">
        <v>206</v>
      </c>
      <c r="AB22" s="936" t="s">
        <v>206</v>
      </c>
      <c r="AC22" s="936" t="s">
        <v>206</v>
      </c>
      <c r="AD22" s="139"/>
      <c r="AE22" s="935" t="s">
        <v>6</v>
      </c>
      <c r="AF22" s="935" t="s">
        <v>0</v>
      </c>
      <c r="AG22" s="8"/>
      <c r="AH22" s="8"/>
      <c r="AI22" s="8"/>
    </row>
    <row r="23" spans="1:35" s="9" customFormat="1" ht="52" thickBot="1">
      <c r="A23" s="18"/>
      <c r="B23" s="419" t="s">
        <v>1443</v>
      </c>
      <c r="C23" s="420" t="s">
        <v>1444</v>
      </c>
      <c r="D23" s="421">
        <v>2024</v>
      </c>
      <c r="E23" s="418">
        <v>530157</v>
      </c>
      <c r="F23" s="418">
        <v>2274</v>
      </c>
      <c r="G23" s="416" t="s">
        <v>1221</v>
      </c>
      <c r="H23" s="869" t="s">
        <v>970</v>
      </c>
      <c r="I23" s="219" t="s">
        <v>971</v>
      </c>
      <c r="J23" s="416" t="s">
        <v>912</v>
      </c>
      <c r="K23" s="220" t="s">
        <v>972</v>
      </c>
      <c r="L23" s="417" t="s">
        <v>278</v>
      </c>
      <c r="M23" s="418">
        <v>530157</v>
      </c>
      <c r="N23" s="15" t="s">
        <v>1</v>
      </c>
      <c r="O23" s="24" t="s">
        <v>1198</v>
      </c>
      <c r="P23" s="884" t="s">
        <v>1459</v>
      </c>
      <c r="Q23" s="855" t="s">
        <v>168</v>
      </c>
      <c r="R23" s="248" t="s">
        <v>168</v>
      </c>
      <c r="S23" s="16" t="s">
        <v>1</v>
      </c>
      <c r="T23" s="14"/>
      <c r="U23" s="936" t="s">
        <v>206</v>
      </c>
      <c r="V23" s="936" t="s">
        <v>206</v>
      </c>
      <c r="W23" s="936" t="s">
        <v>206</v>
      </c>
      <c r="X23" s="936" t="s">
        <v>206</v>
      </c>
      <c r="Y23" s="936" t="s">
        <v>206</v>
      </c>
      <c r="Z23" s="936" t="s">
        <v>206</v>
      </c>
      <c r="AA23" s="936" t="s">
        <v>206</v>
      </c>
      <c r="AB23" s="936" t="s">
        <v>206</v>
      </c>
      <c r="AC23" s="932" t="s">
        <v>4</v>
      </c>
      <c r="AD23" s="139"/>
      <c r="AE23" s="935" t="s">
        <v>0</v>
      </c>
      <c r="AF23" s="935"/>
      <c r="AG23" s="8"/>
      <c r="AH23" s="8"/>
      <c r="AI23" s="8"/>
    </row>
    <row r="24" spans="1:35" s="9" customFormat="1" ht="37" thickBot="1">
      <c r="A24" s="18"/>
      <c r="B24" s="419" t="s">
        <v>1443</v>
      </c>
      <c r="C24" s="420" t="s">
        <v>1444</v>
      </c>
      <c r="D24" s="421">
        <v>2024</v>
      </c>
      <c r="E24" s="418">
        <v>2741</v>
      </c>
      <c r="F24" s="418">
        <v>84</v>
      </c>
      <c r="G24" s="416" t="s">
        <v>1221</v>
      </c>
      <c r="H24" s="869" t="s">
        <v>889</v>
      </c>
      <c r="I24" s="219" t="s">
        <v>1162</v>
      </c>
      <c r="J24" s="416" t="s">
        <v>3</v>
      </c>
      <c r="K24" s="220" t="s">
        <v>1163</v>
      </c>
      <c r="L24" s="417" t="s">
        <v>278</v>
      </c>
      <c r="M24" s="418">
        <v>2741</v>
      </c>
      <c r="N24" s="15" t="s">
        <v>0</v>
      </c>
      <c r="O24" s="24"/>
      <c r="P24" s="884"/>
      <c r="Q24" s="855" t="s">
        <v>168</v>
      </c>
      <c r="R24" s="248" t="s">
        <v>168</v>
      </c>
      <c r="S24" s="16" t="s">
        <v>0</v>
      </c>
      <c r="T24" s="14"/>
      <c r="U24" s="937" t="s">
        <v>206</v>
      </c>
      <c r="V24" s="937" t="s">
        <v>206</v>
      </c>
      <c r="W24" s="937" t="s">
        <v>206</v>
      </c>
      <c r="X24" s="937" t="s">
        <v>206</v>
      </c>
      <c r="Y24" s="937" t="s">
        <v>206</v>
      </c>
      <c r="Z24" s="937" t="s">
        <v>206</v>
      </c>
      <c r="AA24" s="937" t="s">
        <v>206</v>
      </c>
      <c r="AB24" s="937" t="s">
        <v>206</v>
      </c>
      <c r="AC24" s="932" t="s">
        <v>4</v>
      </c>
      <c r="AD24" s="139"/>
      <c r="AE24" s="935" t="s">
        <v>0</v>
      </c>
      <c r="AF24" s="935" t="s">
        <v>0</v>
      </c>
      <c r="AG24" s="8"/>
      <c r="AH24" s="8"/>
      <c r="AI24" s="8"/>
    </row>
    <row r="25" spans="1:35" s="9" customFormat="1" ht="37" thickBot="1">
      <c r="A25" s="18"/>
      <c r="B25" s="419" t="s">
        <v>1443</v>
      </c>
      <c r="C25" s="420" t="s">
        <v>1444</v>
      </c>
      <c r="D25" s="421">
        <v>2024</v>
      </c>
      <c r="E25" s="418">
        <v>1950</v>
      </c>
      <c r="F25" s="418">
        <v>153</v>
      </c>
      <c r="G25" s="416" t="s">
        <v>1221</v>
      </c>
      <c r="H25" s="869" t="s">
        <v>889</v>
      </c>
      <c r="I25" s="219" t="s">
        <v>1102</v>
      </c>
      <c r="J25" s="416" t="s">
        <v>10</v>
      </c>
      <c r="K25" s="220" t="s">
        <v>1103</v>
      </c>
      <c r="L25" s="417" t="s">
        <v>278</v>
      </c>
      <c r="M25" s="418">
        <v>1950</v>
      </c>
      <c r="N25" s="15" t="s">
        <v>0</v>
      </c>
      <c r="O25" s="24"/>
      <c r="P25" s="884"/>
      <c r="Q25" s="855" t="s">
        <v>169</v>
      </c>
      <c r="R25" s="248" t="s">
        <v>169</v>
      </c>
      <c r="S25" s="16" t="s">
        <v>0</v>
      </c>
      <c r="T25" s="14"/>
      <c r="U25" s="937" t="s">
        <v>206</v>
      </c>
      <c r="V25" s="937" t="s">
        <v>206</v>
      </c>
      <c r="W25" s="937" t="s">
        <v>206</v>
      </c>
      <c r="X25" s="937" t="s">
        <v>206</v>
      </c>
      <c r="Y25" s="937" t="s">
        <v>206</v>
      </c>
      <c r="Z25" s="937" t="s">
        <v>206</v>
      </c>
      <c r="AA25" s="937" t="s">
        <v>206</v>
      </c>
      <c r="AB25" s="937" t="s">
        <v>206</v>
      </c>
      <c r="AC25" s="932" t="s">
        <v>4</v>
      </c>
      <c r="AD25" s="139"/>
      <c r="AE25" s="935" t="s">
        <v>0</v>
      </c>
      <c r="AF25" s="935"/>
      <c r="AG25" s="8"/>
      <c r="AH25" s="8"/>
      <c r="AI25" s="8"/>
    </row>
    <row r="26" spans="1:35" s="9" customFormat="1" ht="37" thickBot="1">
      <c r="A26" s="18"/>
      <c r="B26" s="419" t="s">
        <v>1443</v>
      </c>
      <c r="C26" s="420" t="s">
        <v>1444</v>
      </c>
      <c r="D26" s="421">
        <v>2024</v>
      </c>
      <c r="E26" s="418">
        <v>1956</v>
      </c>
      <c r="F26" s="418">
        <v>151</v>
      </c>
      <c r="G26" s="416" t="s">
        <v>1221</v>
      </c>
      <c r="H26" s="869" t="s">
        <v>889</v>
      </c>
      <c r="I26" s="219" t="s">
        <v>1164</v>
      </c>
      <c r="J26" s="416" t="s">
        <v>10</v>
      </c>
      <c r="K26" s="220" t="s">
        <v>1165</v>
      </c>
      <c r="L26" s="417" t="s">
        <v>278</v>
      </c>
      <c r="M26" s="418">
        <v>1956</v>
      </c>
      <c r="N26" s="15" t="s">
        <v>0</v>
      </c>
      <c r="O26" s="24"/>
      <c r="P26" s="884"/>
      <c r="Q26" s="855" t="s">
        <v>169</v>
      </c>
      <c r="R26" s="248" t="s">
        <v>169</v>
      </c>
      <c r="S26" s="16" t="s">
        <v>0</v>
      </c>
      <c r="T26" s="14"/>
      <c r="U26" s="937" t="s">
        <v>206</v>
      </c>
      <c r="V26" s="937" t="s">
        <v>206</v>
      </c>
      <c r="W26" s="937" t="s">
        <v>206</v>
      </c>
      <c r="X26" s="937" t="s">
        <v>206</v>
      </c>
      <c r="Y26" s="937" t="s">
        <v>206</v>
      </c>
      <c r="Z26" s="937" t="s">
        <v>206</v>
      </c>
      <c r="AA26" s="937" t="s">
        <v>206</v>
      </c>
      <c r="AB26" s="937" t="s">
        <v>206</v>
      </c>
      <c r="AC26" s="932" t="s">
        <v>4</v>
      </c>
      <c r="AD26" s="139"/>
      <c r="AE26" s="935" t="s">
        <v>0</v>
      </c>
      <c r="AF26" s="935"/>
      <c r="AG26" s="8"/>
      <c r="AH26" s="8"/>
      <c r="AI26" s="8"/>
    </row>
    <row r="27" spans="1:35" s="9" customFormat="1" ht="37" thickBot="1">
      <c r="A27" s="18"/>
      <c r="B27" s="419" t="s">
        <v>1443</v>
      </c>
      <c r="C27" s="420" t="s">
        <v>1444</v>
      </c>
      <c r="D27" s="421">
        <v>2024</v>
      </c>
      <c r="E27" s="418">
        <v>1958</v>
      </c>
      <c r="F27" s="418">
        <v>176</v>
      </c>
      <c r="G27" s="416" t="s">
        <v>1221</v>
      </c>
      <c r="H27" s="869" t="s">
        <v>889</v>
      </c>
      <c r="I27" s="219" t="s">
        <v>890</v>
      </c>
      <c r="J27" s="416" t="s">
        <v>10</v>
      </c>
      <c r="K27" s="220" t="s">
        <v>891</v>
      </c>
      <c r="L27" s="417" t="s">
        <v>278</v>
      </c>
      <c r="M27" s="418">
        <v>1958</v>
      </c>
      <c r="N27" s="15" t="s">
        <v>0</v>
      </c>
      <c r="O27" s="24"/>
      <c r="P27" s="884"/>
      <c r="Q27" s="855" t="s">
        <v>169</v>
      </c>
      <c r="R27" s="248" t="s">
        <v>169</v>
      </c>
      <c r="S27" s="16" t="s">
        <v>0</v>
      </c>
      <c r="T27" s="14"/>
      <c r="U27" s="937" t="s">
        <v>206</v>
      </c>
      <c r="V27" s="937" t="s">
        <v>206</v>
      </c>
      <c r="W27" s="937" t="s">
        <v>206</v>
      </c>
      <c r="X27" s="937" t="s">
        <v>206</v>
      </c>
      <c r="Y27" s="937" t="s">
        <v>206</v>
      </c>
      <c r="Z27" s="937" t="s">
        <v>206</v>
      </c>
      <c r="AA27" s="937" t="s">
        <v>206</v>
      </c>
      <c r="AB27" s="937" t="s">
        <v>206</v>
      </c>
      <c r="AC27" s="932" t="s">
        <v>4</v>
      </c>
      <c r="AD27" s="139"/>
      <c r="AE27" s="935" t="s">
        <v>0</v>
      </c>
      <c r="AF27" s="935" t="s">
        <v>0</v>
      </c>
      <c r="AG27" s="8"/>
      <c r="AH27" s="8"/>
      <c r="AI27" s="8"/>
    </row>
    <row r="28" spans="1:35" s="9" customFormat="1" ht="37" thickBot="1">
      <c r="A28" s="18"/>
      <c r="B28" s="419" t="s">
        <v>1443</v>
      </c>
      <c r="C28" s="420" t="s">
        <v>1444</v>
      </c>
      <c r="D28" s="421">
        <v>2024</v>
      </c>
      <c r="E28" s="418">
        <v>1966</v>
      </c>
      <c r="F28" s="418">
        <v>166</v>
      </c>
      <c r="G28" s="416" t="s">
        <v>1221</v>
      </c>
      <c r="H28" s="869" t="s">
        <v>889</v>
      </c>
      <c r="I28" s="219" t="s">
        <v>998</v>
      </c>
      <c r="J28" s="416" t="s">
        <v>10</v>
      </c>
      <c r="K28" s="220" t="s">
        <v>999</v>
      </c>
      <c r="L28" s="417" t="s">
        <v>278</v>
      </c>
      <c r="M28" s="418">
        <v>1966</v>
      </c>
      <c r="N28" s="15" t="s">
        <v>0</v>
      </c>
      <c r="O28" s="24"/>
      <c r="P28" s="884"/>
      <c r="Q28" s="855" t="s">
        <v>181</v>
      </c>
      <c r="R28" s="248" t="s">
        <v>181</v>
      </c>
      <c r="S28" s="16" t="s">
        <v>0</v>
      </c>
      <c r="T28" s="14"/>
      <c r="U28" s="937" t="s">
        <v>206</v>
      </c>
      <c r="V28" s="937" t="s">
        <v>206</v>
      </c>
      <c r="W28" s="937" t="s">
        <v>206</v>
      </c>
      <c r="X28" s="937" t="s">
        <v>206</v>
      </c>
      <c r="Y28" s="937" t="s">
        <v>206</v>
      </c>
      <c r="Z28" s="937" t="s">
        <v>206</v>
      </c>
      <c r="AA28" s="937" t="s">
        <v>206</v>
      </c>
      <c r="AB28" s="937" t="s">
        <v>206</v>
      </c>
      <c r="AC28" s="937" t="s">
        <v>206</v>
      </c>
      <c r="AD28" s="139"/>
      <c r="AE28" s="935" t="s">
        <v>0</v>
      </c>
      <c r="AF28" s="935" t="s">
        <v>0</v>
      </c>
      <c r="AG28" s="8"/>
      <c r="AH28" s="8"/>
      <c r="AI28" s="8"/>
    </row>
    <row r="29" spans="1:35" s="9" customFormat="1" ht="37" thickBot="1">
      <c r="A29" s="18"/>
      <c r="B29" s="419" t="s">
        <v>1443</v>
      </c>
      <c r="C29" s="420" t="s">
        <v>1444</v>
      </c>
      <c r="D29" s="421">
        <v>2024</v>
      </c>
      <c r="E29" s="418">
        <v>1973</v>
      </c>
      <c r="F29" s="418">
        <v>175</v>
      </c>
      <c r="G29" s="416" t="s">
        <v>1221</v>
      </c>
      <c r="H29" s="869" t="s">
        <v>889</v>
      </c>
      <c r="I29" s="219" t="s">
        <v>1084</v>
      </c>
      <c r="J29" s="416" t="s">
        <v>10</v>
      </c>
      <c r="K29" s="220" t="s">
        <v>1085</v>
      </c>
      <c r="L29" s="417" t="s">
        <v>278</v>
      </c>
      <c r="M29" s="418">
        <v>1973</v>
      </c>
      <c r="N29" s="15" t="s">
        <v>0</v>
      </c>
      <c r="O29" s="24"/>
      <c r="P29" s="884"/>
      <c r="Q29" s="855" t="s">
        <v>169</v>
      </c>
      <c r="R29" s="248" t="s">
        <v>169</v>
      </c>
      <c r="S29" s="16" t="s">
        <v>0</v>
      </c>
      <c r="T29" s="14"/>
      <c r="U29" s="937" t="s">
        <v>206</v>
      </c>
      <c r="V29" s="937" t="s">
        <v>206</v>
      </c>
      <c r="W29" s="937" t="s">
        <v>206</v>
      </c>
      <c r="X29" s="937" t="s">
        <v>206</v>
      </c>
      <c r="Y29" s="937" t="s">
        <v>206</v>
      </c>
      <c r="Z29" s="937" t="s">
        <v>206</v>
      </c>
      <c r="AA29" s="937" t="s">
        <v>206</v>
      </c>
      <c r="AB29" s="937" t="s">
        <v>206</v>
      </c>
      <c r="AC29" s="932" t="s">
        <v>4</v>
      </c>
      <c r="AD29" s="139"/>
      <c r="AE29" s="935" t="s">
        <v>0</v>
      </c>
      <c r="AF29" s="935" t="s">
        <v>0</v>
      </c>
      <c r="AG29" s="8"/>
      <c r="AH29" s="8"/>
      <c r="AI29" s="8"/>
    </row>
    <row r="30" spans="1:35" s="9" customFormat="1" ht="37" thickBot="1">
      <c r="A30" s="18"/>
      <c r="B30" s="419" t="s">
        <v>1443</v>
      </c>
      <c r="C30" s="420" t="s">
        <v>1444</v>
      </c>
      <c r="D30" s="421">
        <v>2024</v>
      </c>
      <c r="E30" s="418">
        <v>1970</v>
      </c>
      <c r="F30" s="418">
        <v>150</v>
      </c>
      <c r="G30" s="416" t="s">
        <v>1221</v>
      </c>
      <c r="H30" s="869" t="s">
        <v>889</v>
      </c>
      <c r="I30" s="219" t="s">
        <v>894</v>
      </c>
      <c r="J30" s="416" t="s">
        <v>10</v>
      </c>
      <c r="K30" s="220" t="s">
        <v>895</v>
      </c>
      <c r="L30" s="417" t="s">
        <v>278</v>
      </c>
      <c r="M30" s="418">
        <v>1970</v>
      </c>
      <c r="N30" s="15" t="s">
        <v>0</v>
      </c>
      <c r="O30" s="24"/>
      <c r="P30" s="884"/>
      <c r="Q30" s="855" t="s">
        <v>169</v>
      </c>
      <c r="R30" s="248" t="s">
        <v>169</v>
      </c>
      <c r="S30" s="16" t="s">
        <v>0</v>
      </c>
      <c r="T30" s="14"/>
      <c r="U30" s="937" t="s">
        <v>206</v>
      </c>
      <c r="V30" s="937" t="s">
        <v>206</v>
      </c>
      <c r="W30" s="937" t="s">
        <v>206</v>
      </c>
      <c r="X30" s="937" t="s">
        <v>4</v>
      </c>
      <c r="Y30" s="937" t="s">
        <v>206</v>
      </c>
      <c r="Z30" s="937" t="s">
        <v>206</v>
      </c>
      <c r="AA30" s="937" t="s">
        <v>206</v>
      </c>
      <c r="AB30" s="937" t="s">
        <v>206</v>
      </c>
      <c r="AC30" s="932" t="s">
        <v>4</v>
      </c>
      <c r="AD30" s="139"/>
      <c r="AE30" s="935" t="s">
        <v>0</v>
      </c>
      <c r="AF30" s="935"/>
      <c r="AG30" s="8"/>
      <c r="AH30" s="8"/>
      <c r="AI30" s="8"/>
    </row>
    <row r="31" spans="1:35" s="9" customFormat="1" ht="37" thickBot="1">
      <c r="A31" s="18"/>
      <c r="B31" s="419" t="s">
        <v>1443</v>
      </c>
      <c r="C31" s="420" t="s">
        <v>1444</v>
      </c>
      <c r="D31" s="421">
        <v>2024</v>
      </c>
      <c r="E31" s="418">
        <v>2818</v>
      </c>
      <c r="F31" s="418">
        <v>226</v>
      </c>
      <c r="G31" s="416" t="s">
        <v>1221</v>
      </c>
      <c r="H31" s="869" t="s">
        <v>889</v>
      </c>
      <c r="I31" s="219" t="s">
        <v>957</v>
      </c>
      <c r="J31" s="416" t="s">
        <v>10</v>
      </c>
      <c r="K31" s="220" t="s">
        <v>958</v>
      </c>
      <c r="L31" s="417" t="s">
        <v>278</v>
      </c>
      <c r="M31" s="418">
        <v>2818</v>
      </c>
      <c r="N31" s="15" t="s">
        <v>0</v>
      </c>
      <c r="O31" s="24"/>
      <c r="P31" s="884"/>
      <c r="Q31" s="855" t="s">
        <v>181</v>
      </c>
      <c r="R31" s="248" t="s">
        <v>181</v>
      </c>
      <c r="S31" s="16" t="s">
        <v>0</v>
      </c>
      <c r="T31" s="14"/>
      <c r="U31" s="937" t="s">
        <v>206</v>
      </c>
      <c r="V31" s="937" t="s">
        <v>206</v>
      </c>
      <c r="W31" s="937" t="s">
        <v>206</v>
      </c>
      <c r="X31" s="937" t="s">
        <v>206</v>
      </c>
      <c r="Y31" s="937" t="s">
        <v>206</v>
      </c>
      <c r="Z31" s="937" t="s">
        <v>206</v>
      </c>
      <c r="AA31" s="937" t="s">
        <v>206</v>
      </c>
      <c r="AB31" s="937" t="s">
        <v>206</v>
      </c>
      <c r="AC31" s="937" t="s">
        <v>206</v>
      </c>
      <c r="AD31" s="139"/>
      <c r="AE31" s="935" t="s">
        <v>0</v>
      </c>
      <c r="AF31" s="935" t="s">
        <v>0</v>
      </c>
      <c r="AG31" s="8"/>
      <c r="AH31" s="8"/>
      <c r="AI31" s="8"/>
    </row>
    <row r="32" spans="1:35" s="9" customFormat="1" ht="37" thickBot="1">
      <c r="A32" s="18"/>
      <c r="B32" s="419" t="s">
        <v>1443</v>
      </c>
      <c r="C32" s="420" t="s">
        <v>1444</v>
      </c>
      <c r="D32" s="421">
        <v>2024</v>
      </c>
      <c r="E32" s="418">
        <v>2440</v>
      </c>
      <c r="F32" s="418">
        <v>2584</v>
      </c>
      <c r="G32" s="416" t="s">
        <v>1221</v>
      </c>
      <c r="H32" s="869" t="s">
        <v>1000</v>
      </c>
      <c r="I32" s="219" t="s">
        <v>1001</v>
      </c>
      <c r="J32" s="416" t="s">
        <v>3</v>
      </c>
      <c r="K32" s="220" t="s">
        <v>1002</v>
      </c>
      <c r="L32" s="417" t="s">
        <v>278</v>
      </c>
      <c r="M32" s="418">
        <v>2440</v>
      </c>
      <c r="N32" s="15" t="s">
        <v>0</v>
      </c>
      <c r="O32" s="24"/>
      <c r="P32" s="884"/>
      <c r="Q32" s="855" t="s">
        <v>181</v>
      </c>
      <c r="R32" s="248" t="s">
        <v>181</v>
      </c>
      <c r="S32" s="16" t="s">
        <v>0</v>
      </c>
      <c r="T32" s="14"/>
      <c r="U32" s="937" t="s">
        <v>206</v>
      </c>
      <c r="V32" s="937" t="s">
        <v>206</v>
      </c>
      <c r="W32" s="937" t="s">
        <v>206</v>
      </c>
      <c r="X32" s="937" t="s">
        <v>206</v>
      </c>
      <c r="Y32" s="937" t="s">
        <v>206</v>
      </c>
      <c r="Z32" s="937" t="s">
        <v>206</v>
      </c>
      <c r="AA32" s="937" t="s">
        <v>206</v>
      </c>
      <c r="AB32" s="937" t="s">
        <v>206</v>
      </c>
      <c r="AC32" s="937" t="s">
        <v>206</v>
      </c>
      <c r="AD32" s="139"/>
      <c r="AE32" s="935" t="s">
        <v>0</v>
      </c>
      <c r="AF32" s="935" t="s">
        <v>0</v>
      </c>
      <c r="AG32" s="8"/>
      <c r="AH32" s="8"/>
      <c r="AI32" s="8"/>
    </row>
    <row r="33" spans="1:35" s="9" customFormat="1" ht="37" thickBot="1">
      <c r="A33" s="18"/>
      <c r="B33" s="419" t="s">
        <v>1443</v>
      </c>
      <c r="C33" s="420" t="s">
        <v>1444</v>
      </c>
      <c r="D33" s="421">
        <v>2024</v>
      </c>
      <c r="E33" s="418">
        <v>2504</v>
      </c>
      <c r="F33" s="418">
        <v>2700</v>
      </c>
      <c r="G33" s="416" t="s">
        <v>1221</v>
      </c>
      <c r="H33" s="869" t="s">
        <v>897</v>
      </c>
      <c r="I33" s="219" t="s">
        <v>1104</v>
      </c>
      <c r="J33" s="416" t="s">
        <v>10</v>
      </c>
      <c r="K33" s="220" t="s">
        <v>1105</v>
      </c>
      <c r="L33" s="417" t="s">
        <v>278</v>
      </c>
      <c r="M33" s="418">
        <v>2504</v>
      </c>
      <c r="N33" s="15" t="s">
        <v>0</v>
      </c>
      <c r="O33" s="24"/>
      <c r="P33" s="884"/>
      <c r="Q33" s="855" t="s">
        <v>181</v>
      </c>
      <c r="R33" s="248" t="s">
        <v>181</v>
      </c>
      <c r="S33" s="16" t="s">
        <v>0</v>
      </c>
      <c r="T33" s="14"/>
      <c r="U33" s="937" t="s">
        <v>206</v>
      </c>
      <c r="V33" s="937" t="s">
        <v>206</v>
      </c>
      <c r="W33" s="937" t="s">
        <v>206</v>
      </c>
      <c r="X33" s="937" t="s">
        <v>206</v>
      </c>
      <c r="Y33" s="937" t="s">
        <v>206</v>
      </c>
      <c r="Z33" s="937" t="s">
        <v>206</v>
      </c>
      <c r="AA33" s="937" t="s">
        <v>206</v>
      </c>
      <c r="AB33" s="937" t="s">
        <v>206</v>
      </c>
      <c r="AC33" s="937" t="s">
        <v>206</v>
      </c>
      <c r="AD33" s="139"/>
      <c r="AE33" s="935" t="s">
        <v>0</v>
      </c>
      <c r="AF33" s="935"/>
      <c r="AG33" s="8"/>
      <c r="AH33" s="8"/>
      <c r="AI33" s="8"/>
    </row>
    <row r="34" spans="1:35" s="9" customFormat="1" ht="37" thickBot="1">
      <c r="A34" s="18"/>
      <c r="B34" s="419" t="s">
        <v>1443</v>
      </c>
      <c r="C34" s="420" t="s">
        <v>1444</v>
      </c>
      <c r="D34" s="421">
        <v>2024</v>
      </c>
      <c r="E34" s="418">
        <v>965</v>
      </c>
      <c r="F34" s="418">
        <v>1939</v>
      </c>
      <c r="G34" s="416" t="s">
        <v>1221</v>
      </c>
      <c r="H34" s="869" t="s">
        <v>900</v>
      </c>
      <c r="I34" s="219" t="s">
        <v>1179</v>
      </c>
      <c r="J34" s="416" t="s">
        <v>3</v>
      </c>
      <c r="K34" s="220" t="s">
        <v>1180</v>
      </c>
      <c r="L34" s="417" t="s">
        <v>278</v>
      </c>
      <c r="M34" s="418">
        <v>965</v>
      </c>
      <c r="N34" s="15" t="s">
        <v>0</v>
      </c>
      <c r="O34" s="24"/>
      <c r="P34" s="884"/>
      <c r="Q34" s="855" t="s">
        <v>181</v>
      </c>
      <c r="R34" s="248" t="s">
        <v>181</v>
      </c>
      <c r="S34" s="16" t="s">
        <v>0</v>
      </c>
      <c r="T34" s="14"/>
      <c r="U34" s="937" t="s">
        <v>206</v>
      </c>
      <c r="V34" s="937" t="s">
        <v>206</v>
      </c>
      <c r="W34" s="937" t="s">
        <v>206</v>
      </c>
      <c r="X34" s="937" t="s">
        <v>206</v>
      </c>
      <c r="Y34" s="937" t="s">
        <v>206</v>
      </c>
      <c r="Z34" s="937" t="s">
        <v>206</v>
      </c>
      <c r="AA34" s="937" t="s">
        <v>206</v>
      </c>
      <c r="AB34" s="937" t="s">
        <v>206</v>
      </c>
      <c r="AC34" s="932" t="s">
        <v>4</v>
      </c>
      <c r="AD34" s="139"/>
      <c r="AE34" s="935" t="s">
        <v>6</v>
      </c>
      <c r="AF34" s="935" t="s">
        <v>0</v>
      </c>
      <c r="AG34" s="8"/>
      <c r="AH34" s="8"/>
      <c r="AI34" s="8"/>
    </row>
    <row r="35" spans="1:35" s="9" customFormat="1" ht="37" thickBot="1">
      <c r="A35" s="18"/>
      <c r="B35" s="419" t="s">
        <v>1443</v>
      </c>
      <c r="C35" s="420" t="s">
        <v>1444</v>
      </c>
      <c r="D35" s="421">
        <v>2024</v>
      </c>
      <c r="E35" s="418">
        <v>3070</v>
      </c>
      <c r="F35" s="418">
        <v>1831</v>
      </c>
      <c r="G35" s="416" t="s">
        <v>1221</v>
      </c>
      <c r="H35" s="869" t="s">
        <v>910</v>
      </c>
      <c r="I35" s="219" t="s">
        <v>1113</v>
      </c>
      <c r="J35" s="416" t="s">
        <v>10</v>
      </c>
      <c r="K35" s="220" t="s">
        <v>1114</v>
      </c>
      <c r="L35" s="417" t="s">
        <v>278</v>
      </c>
      <c r="M35" s="418">
        <v>3070</v>
      </c>
      <c r="N35" s="15" t="s">
        <v>0</v>
      </c>
      <c r="O35" s="24"/>
      <c r="P35" s="884"/>
      <c r="Q35" s="855" t="s">
        <v>168</v>
      </c>
      <c r="R35" s="248" t="s">
        <v>168</v>
      </c>
      <c r="S35" s="16" t="s">
        <v>0</v>
      </c>
      <c r="T35" s="14"/>
      <c r="U35" s="937" t="s">
        <v>206</v>
      </c>
      <c r="V35" s="937" t="s">
        <v>206</v>
      </c>
      <c r="W35" s="937" t="s">
        <v>206</v>
      </c>
      <c r="X35" s="937" t="s">
        <v>206</v>
      </c>
      <c r="Y35" s="937" t="s">
        <v>206</v>
      </c>
      <c r="Z35" s="937" t="s">
        <v>206</v>
      </c>
      <c r="AA35" s="937" t="s">
        <v>206</v>
      </c>
      <c r="AB35" s="937" t="s">
        <v>206</v>
      </c>
      <c r="AC35" s="932" t="s">
        <v>206</v>
      </c>
      <c r="AD35" s="139"/>
      <c r="AE35" s="935" t="s">
        <v>6</v>
      </c>
      <c r="AF35" s="935" t="s">
        <v>0</v>
      </c>
      <c r="AG35" s="8"/>
      <c r="AH35" s="8"/>
      <c r="AI35" s="8"/>
    </row>
    <row r="36" spans="1:35" s="9" customFormat="1" ht="37" thickBot="1">
      <c r="A36" s="18"/>
      <c r="B36" s="419" t="s">
        <v>1443</v>
      </c>
      <c r="C36" s="420" t="s">
        <v>1444</v>
      </c>
      <c r="D36" s="421">
        <v>2024</v>
      </c>
      <c r="E36" s="418">
        <v>3076</v>
      </c>
      <c r="F36" s="418">
        <v>1921</v>
      </c>
      <c r="G36" s="416" t="s">
        <v>1221</v>
      </c>
      <c r="H36" s="869" t="s">
        <v>917</v>
      </c>
      <c r="I36" s="219" t="s">
        <v>918</v>
      </c>
      <c r="J36" s="416" t="s">
        <v>3</v>
      </c>
      <c r="K36" s="220" t="s">
        <v>919</v>
      </c>
      <c r="L36" s="417" t="s">
        <v>278</v>
      </c>
      <c r="M36" s="418">
        <v>3076</v>
      </c>
      <c r="N36" s="15" t="s">
        <v>0</v>
      </c>
      <c r="O36" s="24"/>
      <c r="P36" s="884"/>
      <c r="Q36" s="855" t="s">
        <v>181</v>
      </c>
      <c r="R36" s="248" t="s">
        <v>181</v>
      </c>
      <c r="S36" s="16" t="s">
        <v>0</v>
      </c>
      <c r="T36" s="14"/>
      <c r="U36" s="937" t="s">
        <v>206</v>
      </c>
      <c r="V36" s="937" t="s">
        <v>206</v>
      </c>
      <c r="W36" s="937" t="s">
        <v>206</v>
      </c>
      <c r="X36" s="937" t="s">
        <v>206</v>
      </c>
      <c r="Y36" s="937" t="s">
        <v>206</v>
      </c>
      <c r="Z36" s="937" t="s">
        <v>206</v>
      </c>
      <c r="AA36" s="937" t="s">
        <v>206</v>
      </c>
      <c r="AB36" s="937" t="s">
        <v>206</v>
      </c>
      <c r="AC36" s="932" t="s">
        <v>4</v>
      </c>
      <c r="AD36" s="139"/>
      <c r="AE36" s="935" t="s">
        <v>1</v>
      </c>
      <c r="AF36" s="935" t="s">
        <v>0</v>
      </c>
      <c r="AG36" s="8"/>
      <c r="AH36" s="8"/>
      <c r="AI36" s="8"/>
    </row>
    <row r="37" spans="1:35" s="9" customFormat="1" ht="37" thickBot="1">
      <c r="A37" s="18"/>
      <c r="B37" s="419" t="s">
        <v>1443</v>
      </c>
      <c r="C37" s="420" t="s">
        <v>1444</v>
      </c>
      <c r="D37" s="421">
        <v>2024</v>
      </c>
      <c r="E37" s="418">
        <v>3161</v>
      </c>
      <c r="F37" s="418">
        <v>2009</v>
      </c>
      <c r="G37" s="416" t="s">
        <v>1221</v>
      </c>
      <c r="H37" s="869" t="s">
        <v>967</v>
      </c>
      <c r="I37" s="219" t="s">
        <v>1235</v>
      </c>
      <c r="J37" s="416" t="s">
        <v>3</v>
      </c>
      <c r="K37" s="220" t="s">
        <v>1236</v>
      </c>
      <c r="L37" s="417" t="s">
        <v>278</v>
      </c>
      <c r="M37" s="418">
        <v>3161</v>
      </c>
      <c r="N37" s="15" t="s">
        <v>0</v>
      </c>
      <c r="O37" s="24"/>
      <c r="P37" s="888"/>
      <c r="Q37" s="855" t="s">
        <v>169</v>
      </c>
      <c r="R37" s="248" t="s">
        <v>169</v>
      </c>
      <c r="S37" s="16" t="s">
        <v>0</v>
      </c>
      <c r="T37" s="14"/>
      <c r="U37" s="937" t="s">
        <v>206</v>
      </c>
      <c r="V37" s="937" t="s">
        <v>206</v>
      </c>
      <c r="W37" s="937" t="s">
        <v>206</v>
      </c>
      <c r="X37" s="937" t="s">
        <v>206</v>
      </c>
      <c r="Y37" s="937" t="s">
        <v>206</v>
      </c>
      <c r="Z37" s="937" t="s">
        <v>206</v>
      </c>
      <c r="AA37" s="937" t="s">
        <v>206</v>
      </c>
      <c r="AB37" s="937" t="s">
        <v>206</v>
      </c>
      <c r="AC37" s="932" t="s">
        <v>4</v>
      </c>
      <c r="AD37" s="139"/>
      <c r="AE37" s="935" t="s">
        <v>0</v>
      </c>
      <c r="AF37" s="935" t="s">
        <v>0</v>
      </c>
      <c r="AG37" s="8"/>
      <c r="AH37" s="8"/>
      <c r="AI37" s="8"/>
    </row>
    <row r="38" spans="1:35" s="9" customFormat="1" ht="37" thickBot="1">
      <c r="A38" s="18"/>
      <c r="B38" s="419" t="s">
        <v>1443</v>
      </c>
      <c r="C38" s="420" t="s">
        <v>1444</v>
      </c>
      <c r="D38" s="421">
        <v>2024</v>
      </c>
      <c r="E38" s="418">
        <v>3187</v>
      </c>
      <c r="F38" s="418">
        <v>2028</v>
      </c>
      <c r="G38" s="416" t="s">
        <v>1221</v>
      </c>
      <c r="H38" s="869" t="s">
        <v>967</v>
      </c>
      <c r="I38" s="219" t="s">
        <v>968</v>
      </c>
      <c r="J38" s="416" t="s">
        <v>3</v>
      </c>
      <c r="K38" s="220" t="s">
        <v>969</v>
      </c>
      <c r="L38" s="417" t="s">
        <v>278</v>
      </c>
      <c r="M38" s="418">
        <v>3187</v>
      </c>
      <c r="N38" s="15" t="s">
        <v>0</v>
      </c>
      <c r="O38" s="24"/>
      <c r="P38" s="884" t="s">
        <v>1460</v>
      </c>
      <c r="Q38" s="855" t="s">
        <v>169</v>
      </c>
      <c r="R38" s="248" t="s">
        <v>169</v>
      </c>
      <c r="S38" s="16" t="s">
        <v>0</v>
      </c>
      <c r="T38" s="14"/>
      <c r="U38" s="937" t="s">
        <v>206</v>
      </c>
      <c r="V38" s="937" t="s">
        <v>206</v>
      </c>
      <c r="W38" s="937" t="s">
        <v>206</v>
      </c>
      <c r="X38" s="937" t="s">
        <v>206</v>
      </c>
      <c r="Y38" s="937" t="s">
        <v>206</v>
      </c>
      <c r="Z38" s="937" t="s">
        <v>206</v>
      </c>
      <c r="AA38" s="937" t="s">
        <v>206</v>
      </c>
      <c r="AB38" s="937" t="s">
        <v>206</v>
      </c>
      <c r="AC38" s="932" t="s">
        <v>4</v>
      </c>
      <c r="AD38" s="139"/>
      <c r="AE38" s="935" t="s">
        <v>0</v>
      </c>
      <c r="AF38" s="935" t="s">
        <v>1</v>
      </c>
      <c r="AG38" s="8"/>
      <c r="AH38" s="8"/>
      <c r="AI38" s="8"/>
    </row>
    <row r="39" spans="1:35" s="9" customFormat="1" ht="37" thickBot="1">
      <c r="A39" s="18"/>
      <c r="B39" s="419" t="s">
        <v>1443</v>
      </c>
      <c r="C39" s="420" t="s">
        <v>1444</v>
      </c>
      <c r="D39" s="421">
        <v>2024</v>
      </c>
      <c r="E39" s="418">
        <v>4501</v>
      </c>
      <c r="F39" s="418">
        <v>7076</v>
      </c>
      <c r="G39" s="416" t="s">
        <v>1221</v>
      </c>
      <c r="H39" s="869" t="s">
        <v>981</v>
      </c>
      <c r="I39" s="219" t="s">
        <v>1032</v>
      </c>
      <c r="J39" s="416" t="s">
        <v>10</v>
      </c>
      <c r="K39" s="220" t="s">
        <v>1033</v>
      </c>
      <c r="L39" s="417" t="s">
        <v>278</v>
      </c>
      <c r="M39" s="418">
        <v>4501</v>
      </c>
      <c r="N39" s="15" t="s">
        <v>0</v>
      </c>
      <c r="O39" s="24"/>
      <c r="P39" s="884"/>
      <c r="Q39" s="855" t="s">
        <v>5</v>
      </c>
      <c r="R39" s="248" t="s">
        <v>5</v>
      </c>
      <c r="S39" s="16" t="s">
        <v>0</v>
      </c>
      <c r="T39" s="14"/>
      <c r="U39" s="937" t="s">
        <v>206</v>
      </c>
      <c r="V39" s="937" t="s">
        <v>206</v>
      </c>
      <c r="W39" s="937" t="s">
        <v>206</v>
      </c>
      <c r="X39" s="937" t="s">
        <v>206</v>
      </c>
      <c r="Y39" s="937" t="s">
        <v>206</v>
      </c>
      <c r="Z39" s="937" t="s">
        <v>206</v>
      </c>
      <c r="AA39" s="937" t="s">
        <v>206</v>
      </c>
      <c r="AB39" s="937" t="s">
        <v>206</v>
      </c>
      <c r="AC39" s="932" t="s">
        <v>4</v>
      </c>
      <c r="AD39" s="139"/>
      <c r="AE39" s="935" t="s">
        <v>0</v>
      </c>
      <c r="AF39" s="935" t="s">
        <v>0</v>
      </c>
      <c r="AG39" s="8"/>
      <c r="AH39" s="8"/>
      <c r="AI39" s="8"/>
    </row>
    <row r="40" spans="1:35" s="9" customFormat="1" ht="37" thickBot="1">
      <c r="A40" s="18"/>
      <c r="B40" s="419" t="s">
        <v>1443</v>
      </c>
      <c r="C40" s="420" t="s">
        <v>1444</v>
      </c>
      <c r="D40" s="421">
        <v>2024</v>
      </c>
      <c r="E40" s="418">
        <v>4516</v>
      </c>
      <c r="F40" s="418">
        <v>8916</v>
      </c>
      <c r="G40" s="416" t="s">
        <v>1221</v>
      </c>
      <c r="H40" s="869" t="s">
        <v>1053</v>
      </c>
      <c r="I40" s="219" t="s">
        <v>1054</v>
      </c>
      <c r="J40" s="416" t="s">
        <v>10</v>
      </c>
      <c r="K40" s="220" t="s">
        <v>1237</v>
      </c>
      <c r="L40" s="417" t="s">
        <v>278</v>
      </c>
      <c r="M40" s="418">
        <v>4516</v>
      </c>
      <c r="N40" s="15" t="s">
        <v>0</v>
      </c>
      <c r="O40" s="24"/>
      <c r="P40" s="884"/>
      <c r="Q40" s="855" t="s">
        <v>5</v>
      </c>
      <c r="R40" s="248" t="s">
        <v>5</v>
      </c>
      <c r="S40" s="16" t="s">
        <v>0</v>
      </c>
      <c r="T40" s="14"/>
      <c r="U40" s="937" t="s">
        <v>206</v>
      </c>
      <c r="V40" s="937" t="s">
        <v>206</v>
      </c>
      <c r="W40" s="937" t="s">
        <v>206</v>
      </c>
      <c r="X40" s="937" t="s">
        <v>206</v>
      </c>
      <c r="Y40" s="937" t="s">
        <v>206</v>
      </c>
      <c r="Z40" s="937" t="s">
        <v>206</v>
      </c>
      <c r="AA40" s="937" t="s">
        <v>206</v>
      </c>
      <c r="AB40" s="937" t="s">
        <v>206</v>
      </c>
      <c r="AC40" s="937" t="s">
        <v>206</v>
      </c>
      <c r="AD40" s="139"/>
      <c r="AE40" s="935" t="s">
        <v>0</v>
      </c>
      <c r="AF40" s="935" t="s">
        <v>0</v>
      </c>
      <c r="AG40" s="8"/>
      <c r="AH40" s="8"/>
      <c r="AI40" s="8"/>
    </row>
    <row r="41" spans="1:35" s="9" customFormat="1" ht="37" thickBot="1">
      <c r="A41" s="18"/>
      <c r="B41" s="419" t="s">
        <v>1443</v>
      </c>
      <c r="C41" s="420" t="s">
        <v>1444</v>
      </c>
      <c r="D41" s="421">
        <v>2024</v>
      </c>
      <c r="E41" s="418">
        <v>2706</v>
      </c>
      <c r="F41" s="418">
        <v>94</v>
      </c>
      <c r="G41" s="416" t="s">
        <v>1221</v>
      </c>
      <c r="H41" s="869" t="s">
        <v>889</v>
      </c>
      <c r="I41" s="219" t="s">
        <v>1081</v>
      </c>
      <c r="J41" s="416" t="s">
        <v>1082</v>
      </c>
      <c r="K41" s="220" t="s">
        <v>1083</v>
      </c>
      <c r="L41" s="417" t="s">
        <v>278</v>
      </c>
      <c r="M41" s="418">
        <v>2706</v>
      </c>
      <c r="N41" s="15" t="s">
        <v>29</v>
      </c>
      <c r="O41" s="24"/>
      <c r="P41" s="884"/>
      <c r="Q41" s="855" t="s">
        <v>169</v>
      </c>
      <c r="R41" s="248" t="s">
        <v>169</v>
      </c>
      <c r="S41" s="16" t="s">
        <v>6</v>
      </c>
      <c r="T41" s="14"/>
      <c r="U41" s="938" t="s">
        <v>209</v>
      </c>
      <c r="V41" s="938" t="s">
        <v>209</v>
      </c>
      <c r="W41" s="938" t="s">
        <v>209</v>
      </c>
      <c r="X41" s="938" t="s">
        <v>209</v>
      </c>
      <c r="Y41" s="938" t="s">
        <v>209</v>
      </c>
      <c r="Z41" s="938" t="s">
        <v>209</v>
      </c>
      <c r="AA41" s="938" t="s">
        <v>209</v>
      </c>
      <c r="AB41" s="938" t="s">
        <v>209</v>
      </c>
      <c r="AC41" s="938" t="s">
        <v>209</v>
      </c>
      <c r="AD41"/>
      <c r="AE41" s="935" t="s">
        <v>6</v>
      </c>
      <c r="AF41" s="935" t="s">
        <v>0</v>
      </c>
      <c r="AG41" s="8"/>
      <c r="AH41" s="8"/>
      <c r="AI41" s="8"/>
    </row>
    <row r="42" spans="1:35" s="9" customFormat="1" ht="37" thickBot="1">
      <c r="A42" s="18"/>
      <c r="B42" s="419" t="s">
        <v>1443</v>
      </c>
      <c r="C42" s="420" t="s">
        <v>1444</v>
      </c>
      <c r="D42" s="421">
        <v>2024</v>
      </c>
      <c r="E42" s="418">
        <v>2725</v>
      </c>
      <c r="F42" s="418">
        <v>87</v>
      </c>
      <c r="G42" s="416" t="s">
        <v>1221</v>
      </c>
      <c r="H42" s="869" t="s">
        <v>889</v>
      </c>
      <c r="I42" s="219" t="s">
        <v>1238</v>
      </c>
      <c r="J42" s="416" t="s">
        <v>1239</v>
      </c>
      <c r="K42" s="220" t="s">
        <v>1240</v>
      </c>
      <c r="L42" s="417" t="s">
        <v>278</v>
      </c>
      <c r="M42" s="418">
        <v>2725</v>
      </c>
      <c r="N42" s="15" t="s">
        <v>7</v>
      </c>
      <c r="O42" s="24"/>
      <c r="P42" s="884"/>
      <c r="Q42" s="855" t="s">
        <v>5</v>
      </c>
      <c r="R42" s="248" t="s">
        <v>5</v>
      </c>
      <c r="S42" s="16" t="s">
        <v>6</v>
      </c>
      <c r="T42" s="14"/>
      <c r="U42" s="938" t="s">
        <v>4</v>
      </c>
      <c r="V42" s="938" t="s">
        <v>4</v>
      </c>
      <c r="W42" s="938" t="s">
        <v>206</v>
      </c>
      <c r="X42" s="938" t="s">
        <v>4</v>
      </c>
      <c r="Y42" s="938" t="s">
        <v>206</v>
      </c>
      <c r="Z42" s="938" t="s">
        <v>206</v>
      </c>
      <c r="AA42" s="938" t="s">
        <v>4</v>
      </c>
      <c r="AB42" s="938" t="s">
        <v>206</v>
      </c>
      <c r="AC42" s="938" t="s">
        <v>4</v>
      </c>
      <c r="AD42"/>
      <c r="AE42" s="935" t="s">
        <v>6</v>
      </c>
      <c r="AF42" s="935"/>
      <c r="AG42" s="8"/>
      <c r="AH42" s="8"/>
      <c r="AI42" s="8"/>
    </row>
    <row r="43" spans="1:35" s="9" customFormat="1" ht="37" thickBot="1">
      <c r="A43" s="18"/>
      <c r="B43" s="419" t="s">
        <v>1443</v>
      </c>
      <c r="C43" s="420" t="s">
        <v>1444</v>
      </c>
      <c r="D43" s="421">
        <v>2024</v>
      </c>
      <c r="E43" s="418">
        <v>2739</v>
      </c>
      <c r="F43" s="418">
        <v>90</v>
      </c>
      <c r="G43" s="416" t="s">
        <v>1221</v>
      </c>
      <c r="H43" s="869" t="s">
        <v>889</v>
      </c>
      <c r="I43" s="219" t="s">
        <v>1241</v>
      </c>
      <c r="J43" s="416" t="s">
        <v>3</v>
      </c>
      <c r="K43" s="220" t="s">
        <v>1242</v>
      </c>
      <c r="L43" s="417" t="s">
        <v>278</v>
      </c>
      <c r="M43" s="418">
        <v>2739</v>
      </c>
      <c r="N43" s="15" t="s">
        <v>7</v>
      </c>
      <c r="O43" s="24"/>
      <c r="P43" s="884"/>
      <c r="Q43" s="855" t="s">
        <v>5</v>
      </c>
      <c r="R43" s="248" t="s">
        <v>5</v>
      </c>
      <c r="S43" s="16" t="s">
        <v>6</v>
      </c>
      <c r="T43" s="14"/>
      <c r="U43" s="938" t="s">
        <v>4</v>
      </c>
      <c r="V43" s="938" t="s">
        <v>4</v>
      </c>
      <c r="W43" s="938" t="s">
        <v>206</v>
      </c>
      <c r="X43" s="938" t="s">
        <v>4</v>
      </c>
      <c r="Y43" s="938" t="s">
        <v>4</v>
      </c>
      <c r="Z43" s="938" t="s">
        <v>4</v>
      </c>
      <c r="AA43" s="938" t="s">
        <v>4</v>
      </c>
      <c r="AB43" s="938" t="s">
        <v>4</v>
      </c>
      <c r="AC43" s="938" t="s">
        <v>4</v>
      </c>
      <c r="AD43"/>
      <c r="AE43" s="935"/>
      <c r="AF43" s="935"/>
      <c r="AG43" s="8"/>
      <c r="AH43" s="8"/>
      <c r="AI43" s="8"/>
    </row>
    <row r="44" spans="1:35" s="9" customFormat="1" ht="37" thickBot="1">
      <c r="A44" s="18"/>
      <c r="B44" s="419" t="s">
        <v>1443</v>
      </c>
      <c r="C44" s="420" t="s">
        <v>1444</v>
      </c>
      <c r="D44" s="421">
        <v>2024</v>
      </c>
      <c r="E44" s="418">
        <v>2750</v>
      </c>
      <c r="F44" s="418">
        <v>78</v>
      </c>
      <c r="G44" s="416" t="s">
        <v>1221</v>
      </c>
      <c r="H44" s="869" t="s">
        <v>889</v>
      </c>
      <c r="I44" s="219" t="s">
        <v>1243</v>
      </c>
      <c r="J44" s="416" t="s">
        <v>1244</v>
      </c>
      <c r="K44" s="220" t="s">
        <v>1245</v>
      </c>
      <c r="L44" s="417" t="s">
        <v>278</v>
      </c>
      <c r="M44" s="418">
        <v>2750</v>
      </c>
      <c r="N44" s="15" t="s">
        <v>7</v>
      </c>
      <c r="O44" s="24"/>
      <c r="P44" s="884"/>
      <c r="Q44" s="855" t="s">
        <v>5</v>
      </c>
      <c r="R44" s="855" t="s">
        <v>5</v>
      </c>
      <c r="S44" s="16" t="s">
        <v>6</v>
      </c>
      <c r="T44" s="14"/>
      <c r="U44" s="938" t="s">
        <v>206</v>
      </c>
      <c r="V44" s="938" t="s">
        <v>206</v>
      </c>
      <c r="W44" s="938" t="s">
        <v>206</v>
      </c>
      <c r="X44" s="938" t="s">
        <v>206</v>
      </c>
      <c r="Y44" s="938" t="s">
        <v>206</v>
      </c>
      <c r="Z44" s="938" t="s">
        <v>206</v>
      </c>
      <c r="AA44" s="938" t="s">
        <v>206</v>
      </c>
      <c r="AB44" s="938" t="s">
        <v>206</v>
      </c>
      <c r="AC44" s="938" t="s">
        <v>4</v>
      </c>
      <c r="AD44"/>
      <c r="AE44" s="935" t="s">
        <v>6</v>
      </c>
      <c r="AF44" s="935" t="s">
        <v>0</v>
      </c>
      <c r="AG44" s="8"/>
      <c r="AH44" s="8"/>
      <c r="AI44" s="8"/>
    </row>
    <row r="45" spans="1:35" s="9" customFormat="1" ht="37" thickBot="1">
      <c r="A45" s="18"/>
      <c r="B45" s="419" t="s">
        <v>1443</v>
      </c>
      <c r="C45" s="420" t="s">
        <v>1444</v>
      </c>
      <c r="D45" s="421">
        <v>2024</v>
      </c>
      <c r="E45" s="418">
        <v>2757</v>
      </c>
      <c r="F45" s="418">
        <v>74</v>
      </c>
      <c r="G45" s="416" t="s">
        <v>1221</v>
      </c>
      <c r="H45" s="869" t="s">
        <v>889</v>
      </c>
      <c r="I45" s="219" t="s">
        <v>1246</v>
      </c>
      <c r="J45" s="416" t="s">
        <v>3</v>
      </c>
      <c r="K45" s="220" t="s">
        <v>1247</v>
      </c>
      <c r="L45" s="417" t="s">
        <v>278</v>
      </c>
      <c r="M45" s="418">
        <v>2757</v>
      </c>
      <c r="N45" s="15" t="s">
        <v>7</v>
      </c>
      <c r="O45" s="24"/>
      <c r="P45" s="884"/>
      <c r="Q45" s="855" t="s">
        <v>5</v>
      </c>
      <c r="R45" s="855" t="s">
        <v>5</v>
      </c>
      <c r="S45" s="16" t="s">
        <v>6</v>
      </c>
      <c r="T45" s="14"/>
      <c r="U45" s="938" t="s">
        <v>4</v>
      </c>
      <c r="V45" s="938" t="s">
        <v>4</v>
      </c>
      <c r="W45" s="938" t="s">
        <v>206</v>
      </c>
      <c r="X45" s="938" t="s">
        <v>4</v>
      </c>
      <c r="Y45" s="938" t="s">
        <v>206</v>
      </c>
      <c r="Z45" s="938" t="s">
        <v>4</v>
      </c>
      <c r="AA45" s="938" t="s">
        <v>206</v>
      </c>
      <c r="AB45" s="938" t="s">
        <v>206</v>
      </c>
      <c r="AC45" s="938" t="s">
        <v>4</v>
      </c>
      <c r="AD45"/>
      <c r="AE45" s="935" t="s">
        <v>0</v>
      </c>
      <c r="AF45" s="935" t="s">
        <v>0</v>
      </c>
      <c r="AG45" s="8"/>
      <c r="AH45" s="8"/>
      <c r="AI45" s="8"/>
    </row>
    <row r="46" spans="1:35" s="9" customFormat="1" ht="37" thickBot="1">
      <c r="A46" s="18"/>
      <c r="B46" s="419" t="s">
        <v>1443</v>
      </c>
      <c r="C46" s="420" t="s">
        <v>1444</v>
      </c>
      <c r="D46" s="421">
        <v>2024</v>
      </c>
      <c r="E46" s="418">
        <v>2753</v>
      </c>
      <c r="F46" s="418">
        <v>75</v>
      </c>
      <c r="G46" s="416" t="s">
        <v>1221</v>
      </c>
      <c r="H46" s="869" t="s">
        <v>889</v>
      </c>
      <c r="I46" s="219" t="s">
        <v>1248</v>
      </c>
      <c r="J46" s="416" t="s">
        <v>1249</v>
      </c>
      <c r="K46" s="220" t="s">
        <v>1250</v>
      </c>
      <c r="L46" s="417" t="s">
        <v>278</v>
      </c>
      <c r="M46" s="418">
        <v>2753</v>
      </c>
      <c r="N46" s="15" t="s">
        <v>7</v>
      </c>
      <c r="O46" s="24"/>
      <c r="P46" s="884"/>
      <c r="Q46" s="855" t="s">
        <v>5</v>
      </c>
      <c r="R46" s="855" t="s">
        <v>5</v>
      </c>
      <c r="S46" s="16" t="s">
        <v>6</v>
      </c>
      <c r="T46" s="14"/>
      <c r="U46" s="938" t="s">
        <v>4</v>
      </c>
      <c r="V46" s="938" t="s">
        <v>4</v>
      </c>
      <c r="W46" s="938" t="s">
        <v>206</v>
      </c>
      <c r="X46" s="938" t="s">
        <v>4</v>
      </c>
      <c r="Y46" s="938" t="s">
        <v>4</v>
      </c>
      <c r="Z46" s="938" t="s">
        <v>4</v>
      </c>
      <c r="AA46" s="938" t="s">
        <v>4</v>
      </c>
      <c r="AB46" s="938" t="s">
        <v>206</v>
      </c>
      <c r="AC46" s="938" t="s">
        <v>4</v>
      </c>
      <c r="AD46"/>
      <c r="AE46" s="935"/>
      <c r="AF46" s="935"/>
      <c r="AG46" s="8"/>
      <c r="AH46" s="8"/>
      <c r="AI46" s="8"/>
    </row>
    <row r="47" spans="1:35" s="9" customFormat="1" ht="37" thickBot="1">
      <c r="A47" s="18"/>
      <c r="B47" s="419" t="s">
        <v>1443</v>
      </c>
      <c r="C47" s="420" t="s">
        <v>1444</v>
      </c>
      <c r="D47" s="421">
        <v>2024</v>
      </c>
      <c r="E47" s="418">
        <v>1988</v>
      </c>
      <c r="F47" s="418">
        <v>202</v>
      </c>
      <c r="G47" s="416" t="s">
        <v>1221</v>
      </c>
      <c r="H47" s="869" t="s">
        <v>889</v>
      </c>
      <c r="I47" s="219" t="s">
        <v>1251</v>
      </c>
      <c r="J47" s="416" t="s">
        <v>1252</v>
      </c>
      <c r="K47" s="220" t="s">
        <v>1253</v>
      </c>
      <c r="L47" s="417" t="s">
        <v>278</v>
      </c>
      <c r="M47" s="418">
        <v>1988</v>
      </c>
      <c r="N47" s="15" t="s">
        <v>7</v>
      </c>
      <c r="O47" s="24"/>
      <c r="P47" s="884"/>
      <c r="Q47" s="855" t="s">
        <v>5</v>
      </c>
      <c r="R47" s="855" t="s">
        <v>5</v>
      </c>
      <c r="S47" s="16" t="s">
        <v>6</v>
      </c>
      <c r="T47" s="14"/>
      <c r="U47" s="938" t="s">
        <v>4</v>
      </c>
      <c r="V47" s="938" t="s">
        <v>4</v>
      </c>
      <c r="W47" s="938" t="s">
        <v>206</v>
      </c>
      <c r="X47" s="938" t="s">
        <v>206</v>
      </c>
      <c r="Y47" s="938" t="s">
        <v>206</v>
      </c>
      <c r="Z47" s="938" t="s">
        <v>206</v>
      </c>
      <c r="AA47" s="938" t="s">
        <v>4</v>
      </c>
      <c r="AB47" s="938" t="s">
        <v>206</v>
      </c>
      <c r="AC47" s="938" t="s">
        <v>4</v>
      </c>
      <c r="AD47"/>
      <c r="AE47" s="935" t="s">
        <v>6</v>
      </c>
      <c r="AF47" s="935" t="s">
        <v>0</v>
      </c>
      <c r="AG47" s="8"/>
      <c r="AH47" s="8"/>
      <c r="AI47" s="8"/>
    </row>
    <row r="48" spans="1:35" s="9" customFormat="1" ht="37" thickBot="1">
      <c r="A48" s="18"/>
      <c r="B48" s="419" t="s">
        <v>1443</v>
      </c>
      <c r="C48" s="420" t="s">
        <v>1444</v>
      </c>
      <c r="D48" s="421">
        <v>2024</v>
      </c>
      <c r="E48" s="418">
        <v>2794</v>
      </c>
      <c r="F48" s="418">
        <v>216</v>
      </c>
      <c r="G48" s="416" t="s">
        <v>1221</v>
      </c>
      <c r="H48" s="869" t="s">
        <v>889</v>
      </c>
      <c r="I48" s="219" t="s">
        <v>1254</v>
      </c>
      <c r="J48" s="416" t="s">
        <v>3</v>
      </c>
      <c r="K48" s="220" t="s">
        <v>1255</v>
      </c>
      <c r="L48" s="417" t="s">
        <v>278</v>
      </c>
      <c r="M48" s="418">
        <v>2794</v>
      </c>
      <c r="N48" s="15" t="s">
        <v>7</v>
      </c>
      <c r="O48" s="24"/>
      <c r="P48" s="884"/>
      <c r="Q48" s="855" t="s">
        <v>5</v>
      </c>
      <c r="R48" s="855" t="s">
        <v>5</v>
      </c>
      <c r="S48" s="16" t="s">
        <v>6</v>
      </c>
      <c r="T48" s="14"/>
      <c r="U48" s="938" t="s">
        <v>4</v>
      </c>
      <c r="V48" s="938" t="s">
        <v>4</v>
      </c>
      <c r="W48" s="938" t="s">
        <v>206</v>
      </c>
      <c r="X48" s="938" t="s">
        <v>4</v>
      </c>
      <c r="Y48" s="938" t="s">
        <v>206</v>
      </c>
      <c r="Z48" s="938" t="s">
        <v>206</v>
      </c>
      <c r="AA48" s="938" t="s">
        <v>4</v>
      </c>
      <c r="AB48" s="938" t="s">
        <v>206</v>
      </c>
      <c r="AC48" s="938" t="s">
        <v>4</v>
      </c>
      <c r="AD48"/>
      <c r="AE48" s="935" t="s">
        <v>0</v>
      </c>
      <c r="AF48" s="935" t="s">
        <v>0</v>
      </c>
      <c r="AG48" s="8"/>
      <c r="AH48" s="8"/>
      <c r="AI48" s="8"/>
    </row>
    <row r="49" spans="1:35" s="9" customFormat="1" ht="37" thickBot="1">
      <c r="A49" s="18"/>
      <c r="B49" s="419" t="s">
        <v>1443</v>
      </c>
      <c r="C49" s="420" t="s">
        <v>1444</v>
      </c>
      <c r="D49" s="421">
        <v>2024</v>
      </c>
      <c r="E49" s="418">
        <v>2826</v>
      </c>
      <c r="F49" s="418">
        <v>236</v>
      </c>
      <c r="G49" s="416" t="s">
        <v>1221</v>
      </c>
      <c r="H49" s="869" t="s">
        <v>889</v>
      </c>
      <c r="I49" s="219" t="s">
        <v>1256</v>
      </c>
      <c r="J49" s="416" t="s">
        <v>915</v>
      </c>
      <c r="K49" s="220" t="s">
        <v>1257</v>
      </c>
      <c r="L49" s="417" t="s">
        <v>278</v>
      </c>
      <c r="M49" s="418">
        <v>2826</v>
      </c>
      <c r="N49" s="15" t="s">
        <v>7</v>
      </c>
      <c r="O49" s="24"/>
      <c r="P49" s="884"/>
      <c r="Q49" s="855" t="s">
        <v>5</v>
      </c>
      <c r="R49" s="855" t="s">
        <v>5</v>
      </c>
      <c r="S49" s="16" t="s">
        <v>6</v>
      </c>
      <c r="T49" s="14"/>
      <c r="U49" s="938" t="s">
        <v>4</v>
      </c>
      <c r="V49" s="938" t="s">
        <v>4</v>
      </c>
      <c r="W49" s="938" t="s">
        <v>206</v>
      </c>
      <c r="X49" s="938" t="s">
        <v>4</v>
      </c>
      <c r="Y49" s="938" t="s">
        <v>4</v>
      </c>
      <c r="Z49" s="938" t="s">
        <v>4</v>
      </c>
      <c r="AA49" s="938" t="s">
        <v>4</v>
      </c>
      <c r="AB49" s="938" t="s">
        <v>206</v>
      </c>
      <c r="AC49" s="938" t="s">
        <v>4</v>
      </c>
      <c r="AD49"/>
      <c r="AE49" s="935"/>
      <c r="AF49" s="935"/>
      <c r="AG49" s="8"/>
      <c r="AH49" s="8"/>
      <c r="AI49" s="8"/>
    </row>
    <row r="50" spans="1:35" s="9" customFormat="1" ht="37" thickBot="1">
      <c r="A50" s="18"/>
      <c r="B50" s="419" t="s">
        <v>1443</v>
      </c>
      <c r="C50" s="420" t="s">
        <v>1444</v>
      </c>
      <c r="D50" s="421">
        <v>2024</v>
      </c>
      <c r="E50" s="418">
        <v>953</v>
      </c>
      <c r="F50" s="418">
        <v>2355</v>
      </c>
      <c r="G50" s="416" t="s">
        <v>1221</v>
      </c>
      <c r="H50" s="869" t="s">
        <v>1258</v>
      </c>
      <c r="I50" s="219" t="s">
        <v>1259</v>
      </c>
      <c r="J50" s="416" t="s">
        <v>1260</v>
      </c>
      <c r="K50" s="220" t="s">
        <v>1261</v>
      </c>
      <c r="L50" s="417" t="s">
        <v>278</v>
      </c>
      <c r="M50" s="418">
        <v>953</v>
      </c>
      <c r="N50" s="15" t="s">
        <v>7</v>
      </c>
      <c r="O50" s="24"/>
      <c r="P50" s="884"/>
      <c r="Q50" s="855" t="s">
        <v>5</v>
      </c>
      <c r="R50" s="855" t="s">
        <v>5</v>
      </c>
      <c r="S50" s="16" t="s">
        <v>6</v>
      </c>
      <c r="T50" s="14"/>
      <c r="U50" s="938" t="s">
        <v>4</v>
      </c>
      <c r="V50" s="938" t="s">
        <v>4</v>
      </c>
      <c r="W50" s="938" t="s">
        <v>206</v>
      </c>
      <c r="X50" s="938" t="s">
        <v>4</v>
      </c>
      <c r="Y50" s="938" t="s">
        <v>4</v>
      </c>
      <c r="Z50" s="938" t="s">
        <v>206</v>
      </c>
      <c r="AA50" s="938" t="s">
        <v>4</v>
      </c>
      <c r="AB50" s="938" t="s">
        <v>206</v>
      </c>
      <c r="AC50" s="938" t="s">
        <v>4</v>
      </c>
      <c r="AD50"/>
      <c r="AE50" s="935" t="s">
        <v>6</v>
      </c>
      <c r="AF50" s="935" t="s">
        <v>1</v>
      </c>
      <c r="AG50" s="8"/>
      <c r="AH50" s="8"/>
      <c r="AI50" s="8"/>
    </row>
    <row r="51" spans="1:35" s="9" customFormat="1" ht="37" thickBot="1">
      <c r="A51" s="18"/>
      <c r="B51" s="419" t="s">
        <v>1443</v>
      </c>
      <c r="C51" s="420" t="s">
        <v>1444</v>
      </c>
      <c r="D51" s="421">
        <v>2024</v>
      </c>
      <c r="E51" s="418">
        <v>2437</v>
      </c>
      <c r="F51" s="418">
        <v>2549</v>
      </c>
      <c r="G51" s="416" t="s">
        <v>1221</v>
      </c>
      <c r="H51" s="869" t="s">
        <v>1262</v>
      </c>
      <c r="I51" s="219" t="s">
        <v>1263</v>
      </c>
      <c r="J51" s="416" t="s">
        <v>3</v>
      </c>
      <c r="K51" s="220" t="s">
        <v>1264</v>
      </c>
      <c r="L51" s="417" t="s">
        <v>278</v>
      </c>
      <c r="M51" s="418">
        <v>2437</v>
      </c>
      <c r="N51" s="15" t="s">
        <v>7</v>
      </c>
      <c r="O51" s="24"/>
      <c r="P51" s="884"/>
      <c r="Q51" s="855" t="s">
        <v>5</v>
      </c>
      <c r="R51" s="855" t="s">
        <v>5</v>
      </c>
      <c r="S51" s="16" t="s">
        <v>6</v>
      </c>
      <c r="T51" s="14"/>
      <c r="U51" s="938" t="s">
        <v>206</v>
      </c>
      <c r="V51" s="938" t="s">
        <v>206</v>
      </c>
      <c r="W51" s="938" t="s">
        <v>4</v>
      </c>
      <c r="X51" s="938" t="s">
        <v>206</v>
      </c>
      <c r="Y51" s="938" t="s">
        <v>4</v>
      </c>
      <c r="Z51" s="938" t="s">
        <v>4</v>
      </c>
      <c r="AA51" s="938" t="s">
        <v>4</v>
      </c>
      <c r="AB51" s="938" t="s">
        <v>206</v>
      </c>
      <c r="AC51" s="938" t="s">
        <v>4</v>
      </c>
      <c r="AD51"/>
      <c r="AE51" s="935"/>
      <c r="AF51" s="935"/>
      <c r="AG51" s="8"/>
      <c r="AH51" s="8"/>
      <c r="AI51" s="8"/>
    </row>
    <row r="52" spans="1:35" s="9" customFormat="1" ht="37" thickBot="1">
      <c r="A52" s="18"/>
      <c r="B52" s="419" t="s">
        <v>1443</v>
      </c>
      <c r="C52" s="420" t="s">
        <v>1444</v>
      </c>
      <c r="D52" s="421">
        <v>2024</v>
      </c>
      <c r="E52" s="418">
        <v>2522</v>
      </c>
      <c r="F52" s="418">
        <v>2631</v>
      </c>
      <c r="G52" s="416" t="s">
        <v>1221</v>
      </c>
      <c r="H52" s="869" t="s">
        <v>1265</v>
      </c>
      <c r="I52" s="219" t="s">
        <v>1266</v>
      </c>
      <c r="J52" s="416" t="s">
        <v>912</v>
      </c>
      <c r="K52" s="220" t="s">
        <v>1267</v>
      </c>
      <c r="L52" s="417" t="s">
        <v>278</v>
      </c>
      <c r="M52" s="418">
        <v>2522</v>
      </c>
      <c r="N52" s="15" t="s">
        <v>7</v>
      </c>
      <c r="O52" s="24"/>
      <c r="P52" s="884"/>
      <c r="Q52" s="855" t="s">
        <v>5</v>
      </c>
      <c r="R52" s="855" t="s">
        <v>5</v>
      </c>
      <c r="S52" s="16" t="s">
        <v>6</v>
      </c>
      <c r="T52" s="14"/>
      <c r="U52" s="938" t="s">
        <v>4</v>
      </c>
      <c r="V52" s="938" t="s">
        <v>4</v>
      </c>
      <c r="W52" s="938" t="s">
        <v>206</v>
      </c>
      <c r="X52" s="938" t="s">
        <v>4</v>
      </c>
      <c r="Y52" s="938" t="s">
        <v>206</v>
      </c>
      <c r="Z52" s="938" t="s">
        <v>4</v>
      </c>
      <c r="AA52" s="938" t="s">
        <v>4</v>
      </c>
      <c r="AB52" s="938" t="s">
        <v>206</v>
      </c>
      <c r="AC52" s="938" t="s">
        <v>4</v>
      </c>
      <c r="AD52"/>
      <c r="AE52" s="935"/>
      <c r="AF52" s="935"/>
      <c r="AG52" s="8"/>
      <c r="AH52" s="8"/>
      <c r="AI52" s="8"/>
    </row>
    <row r="53" spans="1:35" s="9" customFormat="1" ht="37" thickBot="1">
      <c r="A53" s="18"/>
      <c r="B53" s="419" t="s">
        <v>1443</v>
      </c>
      <c r="C53" s="420" t="s">
        <v>1444</v>
      </c>
      <c r="D53" s="421">
        <v>2024</v>
      </c>
      <c r="E53" s="418">
        <v>2641</v>
      </c>
      <c r="F53" s="418">
        <v>2818</v>
      </c>
      <c r="G53" s="416" t="s">
        <v>1221</v>
      </c>
      <c r="H53" s="869" t="s">
        <v>904</v>
      </c>
      <c r="I53" s="219" t="s">
        <v>1268</v>
      </c>
      <c r="J53" s="416" t="s">
        <v>1269</v>
      </c>
      <c r="K53" s="220" t="s">
        <v>1270</v>
      </c>
      <c r="L53" s="417" t="s">
        <v>278</v>
      </c>
      <c r="M53" s="418">
        <v>2641</v>
      </c>
      <c r="N53" s="15" t="s">
        <v>7</v>
      </c>
      <c r="O53" s="24"/>
      <c r="P53" s="884"/>
      <c r="Q53" s="855" t="s">
        <v>5</v>
      </c>
      <c r="R53" s="855" t="s">
        <v>5</v>
      </c>
      <c r="S53" s="16" t="s">
        <v>6</v>
      </c>
      <c r="T53" s="14"/>
      <c r="U53" s="938" t="s">
        <v>4</v>
      </c>
      <c r="V53" s="938" t="s">
        <v>206</v>
      </c>
      <c r="W53" s="938" t="s">
        <v>206</v>
      </c>
      <c r="X53" s="938" t="s">
        <v>4</v>
      </c>
      <c r="Y53" s="938" t="s">
        <v>4</v>
      </c>
      <c r="Z53" s="938" t="s">
        <v>206</v>
      </c>
      <c r="AA53" s="938" t="s">
        <v>4</v>
      </c>
      <c r="AB53" s="938" t="s">
        <v>206</v>
      </c>
      <c r="AC53" s="938" t="s">
        <v>4</v>
      </c>
      <c r="AD53"/>
      <c r="AE53" s="935"/>
      <c r="AF53" s="935"/>
      <c r="AG53" s="8"/>
      <c r="AH53" s="8"/>
      <c r="AI53" s="8"/>
    </row>
    <row r="54" spans="1:35" s="9" customFormat="1" ht="37" thickBot="1">
      <c r="A54" s="18"/>
      <c r="B54" s="419" t="s">
        <v>1443</v>
      </c>
      <c r="C54" s="420" t="s">
        <v>1444</v>
      </c>
      <c r="D54" s="421">
        <v>2024</v>
      </c>
      <c r="E54" s="418">
        <v>2660</v>
      </c>
      <c r="F54" s="418">
        <v>2734</v>
      </c>
      <c r="G54" s="416" t="s">
        <v>1221</v>
      </c>
      <c r="H54" s="869" t="s">
        <v>907</v>
      </c>
      <c r="I54" s="219" t="s">
        <v>908</v>
      </c>
      <c r="J54" s="416" t="s">
        <v>3</v>
      </c>
      <c r="K54" s="220" t="s">
        <v>909</v>
      </c>
      <c r="L54" s="417" t="s">
        <v>278</v>
      </c>
      <c r="M54" s="418">
        <v>2660</v>
      </c>
      <c r="N54" s="15" t="s">
        <v>7</v>
      </c>
      <c r="O54" s="24"/>
      <c r="P54" s="884"/>
      <c r="Q54" s="855" t="s">
        <v>5</v>
      </c>
      <c r="R54" s="855" t="s">
        <v>5</v>
      </c>
      <c r="S54" s="16" t="s">
        <v>6</v>
      </c>
      <c r="T54" s="14"/>
      <c r="U54" s="938" t="s">
        <v>4</v>
      </c>
      <c r="V54" s="938" t="s">
        <v>4</v>
      </c>
      <c r="W54" s="938" t="s">
        <v>206</v>
      </c>
      <c r="X54" s="938" t="s">
        <v>206</v>
      </c>
      <c r="Y54" s="938" t="s">
        <v>206</v>
      </c>
      <c r="Z54" s="938" t="s">
        <v>206</v>
      </c>
      <c r="AA54" s="938" t="s">
        <v>206</v>
      </c>
      <c r="AB54" s="938" t="s">
        <v>206</v>
      </c>
      <c r="AC54" s="938" t="s">
        <v>4</v>
      </c>
      <c r="AD54"/>
      <c r="AE54" s="935" t="s">
        <v>6</v>
      </c>
      <c r="AF54" s="935" t="s">
        <v>0</v>
      </c>
      <c r="AG54" s="8"/>
      <c r="AH54" s="8"/>
      <c r="AI54" s="8"/>
    </row>
    <row r="55" spans="1:35" s="9" customFormat="1" ht="37" thickBot="1">
      <c r="A55" s="18"/>
      <c r="B55" s="419" t="s">
        <v>1443</v>
      </c>
      <c r="C55" s="420" t="s">
        <v>1444</v>
      </c>
      <c r="D55" s="421">
        <v>2024</v>
      </c>
      <c r="E55" s="418">
        <v>3116</v>
      </c>
      <c r="F55" s="418">
        <v>2004</v>
      </c>
      <c r="G55" s="416" t="s">
        <v>1221</v>
      </c>
      <c r="H55" s="869" t="s">
        <v>920</v>
      </c>
      <c r="I55" s="219" t="s">
        <v>1271</v>
      </c>
      <c r="J55" s="416" t="s">
        <v>10</v>
      </c>
      <c r="K55" s="220" t="s">
        <v>1272</v>
      </c>
      <c r="L55" s="417" t="s">
        <v>278</v>
      </c>
      <c r="M55" s="418">
        <v>3116</v>
      </c>
      <c r="N55" s="15" t="s">
        <v>7</v>
      </c>
      <c r="O55" s="24"/>
      <c r="P55" s="884"/>
      <c r="Q55" s="855" t="s">
        <v>5</v>
      </c>
      <c r="R55" s="855" t="s">
        <v>5</v>
      </c>
      <c r="S55" s="16" t="s">
        <v>6</v>
      </c>
      <c r="T55" s="14"/>
      <c r="U55" s="938" t="s">
        <v>4</v>
      </c>
      <c r="V55" s="938" t="s">
        <v>206</v>
      </c>
      <c r="W55" s="938" t="s">
        <v>206</v>
      </c>
      <c r="X55" s="938" t="s">
        <v>4</v>
      </c>
      <c r="Y55" s="938" t="s">
        <v>206</v>
      </c>
      <c r="Z55" s="938" t="s">
        <v>206</v>
      </c>
      <c r="AA55" s="938" t="s">
        <v>206</v>
      </c>
      <c r="AB55" s="938" t="s">
        <v>206</v>
      </c>
      <c r="AC55" s="938" t="s">
        <v>4</v>
      </c>
      <c r="AD55"/>
      <c r="AE55" s="935" t="s">
        <v>0</v>
      </c>
      <c r="AF55" s="935" t="s">
        <v>0</v>
      </c>
      <c r="AG55" s="8"/>
      <c r="AH55" s="8"/>
      <c r="AI55" s="8"/>
    </row>
    <row r="56" spans="1:35" s="9" customFormat="1" ht="37" thickBot="1">
      <c r="A56" s="18"/>
      <c r="B56" s="419" t="s">
        <v>1443</v>
      </c>
      <c r="C56" s="420" t="s">
        <v>1444</v>
      </c>
      <c r="D56" s="421">
        <v>2024</v>
      </c>
      <c r="E56" s="418">
        <v>2563</v>
      </c>
      <c r="F56" s="418">
        <v>2105</v>
      </c>
      <c r="G56" s="416" t="s">
        <v>1221</v>
      </c>
      <c r="H56" s="869" t="s">
        <v>921</v>
      </c>
      <c r="I56" s="219" t="s">
        <v>1093</v>
      </c>
      <c r="J56" s="416" t="s">
        <v>3</v>
      </c>
      <c r="K56" s="220" t="s">
        <v>1094</v>
      </c>
      <c r="L56" s="417" t="s">
        <v>278</v>
      </c>
      <c r="M56" s="418">
        <v>2563</v>
      </c>
      <c r="N56" s="15" t="s">
        <v>7</v>
      </c>
      <c r="O56" s="24"/>
      <c r="P56" s="885"/>
      <c r="Q56" s="855" t="s">
        <v>5</v>
      </c>
      <c r="R56" s="855" t="s">
        <v>5</v>
      </c>
      <c r="S56" s="16" t="s">
        <v>6</v>
      </c>
      <c r="T56" s="14"/>
      <c r="U56" s="938" t="s">
        <v>206</v>
      </c>
      <c r="V56" s="938" t="s">
        <v>206</v>
      </c>
      <c r="W56" s="938" t="s">
        <v>206</v>
      </c>
      <c r="X56" s="938" t="s">
        <v>4</v>
      </c>
      <c r="Y56" s="938" t="s">
        <v>4</v>
      </c>
      <c r="Z56" s="938" t="s">
        <v>4</v>
      </c>
      <c r="AA56" s="938" t="s">
        <v>4</v>
      </c>
      <c r="AB56" s="938" t="s">
        <v>206</v>
      </c>
      <c r="AC56" s="938" t="s">
        <v>4</v>
      </c>
      <c r="AD56"/>
      <c r="AE56" s="935" t="s">
        <v>1</v>
      </c>
      <c r="AF56" s="935" t="s">
        <v>1</v>
      </c>
      <c r="AG56" s="8"/>
      <c r="AH56" s="8"/>
      <c r="AI56" s="8"/>
    </row>
    <row r="57" spans="1:35" s="9" customFormat="1" ht="37" thickBot="1">
      <c r="A57" s="18"/>
      <c r="B57" s="419" t="s">
        <v>1443</v>
      </c>
      <c r="C57" s="420" t="s">
        <v>1444</v>
      </c>
      <c r="D57" s="421">
        <v>2024</v>
      </c>
      <c r="E57" s="418">
        <v>3195</v>
      </c>
      <c r="F57" s="418">
        <v>2181</v>
      </c>
      <c r="G57" s="416" t="s">
        <v>1221</v>
      </c>
      <c r="H57" s="869" t="s">
        <v>921</v>
      </c>
      <c r="I57" s="219" t="s">
        <v>1273</v>
      </c>
      <c r="J57" s="416" t="s">
        <v>945</v>
      </c>
      <c r="K57" s="220" t="s">
        <v>1274</v>
      </c>
      <c r="L57" s="417" t="s">
        <v>278</v>
      </c>
      <c r="M57" s="418">
        <v>3195</v>
      </c>
      <c r="N57" s="15" t="s">
        <v>7</v>
      </c>
      <c r="O57" s="24"/>
      <c r="P57" s="884"/>
      <c r="Q57" s="855" t="s">
        <v>5</v>
      </c>
      <c r="R57" s="855" t="s">
        <v>5</v>
      </c>
      <c r="S57" s="16" t="s">
        <v>6</v>
      </c>
      <c r="T57" s="14"/>
      <c r="U57" s="938" t="s">
        <v>4</v>
      </c>
      <c r="V57" s="938" t="s">
        <v>4</v>
      </c>
      <c r="W57" s="938" t="s">
        <v>206</v>
      </c>
      <c r="X57" s="938" t="s">
        <v>4</v>
      </c>
      <c r="Y57" s="938" t="s">
        <v>4</v>
      </c>
      <c r="Z57" s="938" t="s">
        <v>4</v>
      </c>
      <c r="AA57" s="938" t="s">
        <v>4</v>
      </c>
      <c r="AB57" s="938" t="s">
        <v>4</v>
      </c>
      <c r="AC57" s="938" t="s">
        <v>4</v>
      </c>
      <c r="AD57"/>
      <c r="AE57" s="935" t="s">
        <v>0</v>
      </c>
      <c r="AF57" s="935" t="s">
        <v>0</v>
      </c>
      <c r="AG57" s="8"/>
      <c r="AH57" s="8"/>
      <c r="AI57" s="8"/>
    </row>
    <row r="58" spans="1:35" s="9" customFormat="1" ht="37" thickBot="1">
      <c r="A58" s="18"/>
      <c r="B58" s="419" t="s">
        <v>1443</v>
      </c>
      <c r="C58" s="420" t="s">
        <v>1444</v>
      </c>
      <c r="D58" s="421">
        <v>2024</v>
      </c>
      <c r="E58" s="418">
        <v>3206</v>
      </c>
      <c r="F58" s="418">
        <v>2186</v>
      </c>
      <c r="G58" s="416" t="s">
        <v>1221</v>
      </c>
      <c r="H58" s="869" t="s">
        <v>921</v>
      </c>
      <c r="I58" s="219" t="s">
        <v>1275</v>
      </c>
      <c r="J58" s="416" t="s">
        <v>1276</v>
      </c>
      <c r="K58" s="220" t="s">
        <v>1277</v>
      </c>
      <c r="L58" s="417" t="s">
        <v>278</v>
      </c>
      <c r="M58" s="418">
        <v>3206</v>
      </c>
      <c r="N58" s="15" t="s">
        <v>7</v>
      </c>
      <c r="O58" s="24"/>
      <c r="P58" s="884"/>
      <c r="Q58" s="855" t="s">
        <v>5</v>
      </c>
      <c r="R58" s="855" t="s">
        <v>5</v>
      </c>
      <c r="S58" s="16" t="s">
        <v>6</v>
      </c>
      <c r="T58" s="14"/>
      <c r="U58" s="938" t="s">
        <v>4</v>
      </c>
      <c r="V58" s="938" t="s">
        <v>4</v>
      </c>
      <c r="W58" s="938" t="s">
        <v>206</v>
      </c>
      <c r="X58" s="938" t="s">
        <v>4</v>
      </c>
      <c r="Y58" s="938" t="s">
        <v>206</v>
      </c>
      <c r="Z58" s="938" t="s">
        <v>206</v>
      </c>
      <c r="AA58" s="938" t="s">
        <v>4</v>
      </c>
      <c r="AB58" s="938" t="s">
        <v>4</v>
      </c>
      <c r="AC58" s="938" t="s">
        <v>4</v>
      </c>
      <c r="AD58"/>
      <c r="AE58" s="935" t="s">
        <v>6</v>
      </c>
      <c r="AF58" s="935" t="s">
        <v>0</v>
      </c>
      <c r="AG58" s="8"/>
      <c r="AH58" s="8"/>
      <c r="AI58" s="8"/>
    </row>
    <row r="59" spans="1:35" s="9" customFormat="1" ht="37" thickBot="1">
      <c r="A59" s="18"/>
      <c r="B59" s="419" t="s">
        <v>1443</v>
      </c>
      <c r="C59" s="420" t="s">
        <v>1444</v>
      </c>
      <c r="D59" s="421">
        <v>2024</v>
      </c>
      <c r="E59" s="418">
        <v>3263</v>
      </c>
      <c r="F59" s="418">
        <v>2317</v>
      </c>
      <c r="G59" s="416" t="s">
        <v>1221</v>
      </c>
      <c r="H59" s="869" t="s">
        <v>1278</v>
      </c>
      <c r="I59" s="219" t="s">
        <v>1279</v>
      </c>
      <c r="J59" s="416" t="s">
        <v>1280</v>
      </c>
      <c r="K59" s="220" t="s">
        <v>1281</v>
      </c>
      <c r="L59" s="417" t="s">
        <v>278</v>
      </c>
      <c r="M59" s="418">
        <v>3263</v>
      </c>
      <c r="N59" s="15" t="s">
        <v>7</v>
      </c>
      <c r="O59" s="24"/>
      <c r="P59" s="884"/>
      <c r="Q59" s="855" t="s">
        <v>5</v>
      </c>
      <c r="R59" s="855" t="s">
        <v>5</v>
      </c>
      <c r="S59" s="16" t="s">
        <v>6</v>
      </c>
      <c r="T59" s="14"/>
      <c r="U59" s="938" t="s">
        <v>4</v>
      </c>
      <c r="V59" s="938" t="s">
        <v>4</v>
      </c>
      <c r="W59" s="938" t="s">
        <v>206</v>
      </c>
      <c r="X59" s="938" t="s">
        <v>4</v>
      </c>
      <c r="Y59" s="938" t="s">
        <v>4</v>
      </c>
      <c r="Z59" s="938" t="s">
        <v>4</v>
      </c>
      <c r="AA59" s="938" t="s">
        <v>4</v>
      </c>
      <c r="AB59" s="938" t="s">
        <v>206</v>
      </c>
      <c r="AC59" s="938" t="s">
        <v>4</v>
      </c>
      <c r="AD59"/>
      <c r="AE59" s="935" t="s">
        <v>6</v>
      </c>
      <c r="AF59" s="935"/>
      <c r="AG59" s="8"/>
      <c r="AH59" s="8"/>
      <c r="AI59" s="8"/>
    </row>
    <row r="60" spans="1:35" s="9" customFormat="1" ht="37" thickBot="1">
      <c r="A60" s="18"/>
      <c r="B60" s="419" t="s">
        <v>1443</v>
      </c>
      <c r="C60" s="420" t="s">
        <v>1444</v>
      </c>
      <c r="D60" s="421">
        <v>2024</v>
      </c>
      <c r="E60" s="418">
        <v>3274</v>
      </c>
      <c r="F60" s="418">
        <v>2261</v>
      </c>
      <c r="G60" s="416" t="s">
        <v>1221</v>
      </c>
      <c r="H60" s="869" t="s">
        <v>970</v>
      </c>
      <c r="I60" s="219" t="s">
        <v>1282</v>
      </c>
      <c r="J60" s="416" t="s">
        <v>1283</v>
      </c>
      <c r="K60" s="220" t="s">
        <v>1284</v>
      </c>
      <c r="L60" s="417" t="s">
        <v>278</v>
      </c>
      <c r="M60" s="418">
        <v>3274</v>
      </c>
      <c r="N60" s="15" t="s">
        <v>7</v>
      </c>
      <c r="O60" s="24"/>
      <c r="P60" s="884"/>
      <c r="Q60" s="855" t="s">
        <v>5</v>
      </c>
      <c r="R60" s="855" t="s">
        <v>5</v>
      </c>
      <c r="S60" s="16" t="s">
        <v>6</v>
      </c>
      <c r="T60" s="14"/>
      <c r="U60" s="938" t="s">
        <v>4</v>
      </c>
      <c r="V60" s="938" t="s">
        <v>206</v>
      </c>
      <c r="W60" s="938" t="s">
        <v>206</v>
      </c>
      <c r="X60" s="938" t="s">
        <v>4</v>
      </c>
      <c r="Y60" s="938" t="s">
        <v>206</v>
      </c>
      <c r="Z60" s="938" t="s">
        <v>206</v>
      </c>
      <c r="AA60" s="938" t="s">
        <v>4</v>
      </c>
      <c r="AB60" s="938" t="s">
        <v>206</v>
      </c>
      <c r="AC60" s="938" t="s">
        <v>4</v>
      </c>
      <c r="AD60"/>
      <c r="AE60" s="935"/>
      <c r="AF60" s="935" t="s">
        <v>0</v>
      </c>
      <c r="AG60" s="8"/>
      <c r="AH60" s="8"/>
      <c r="AI60" s="8"/>
    </row>
    <row r="61" spans="1:35" s="9" customFormat="1" ht="37" thickBot="1">
      <c r="A61" s="18"/>
      <c r="B61" s="419" t="s">
        <v>1443</v>
      </c>
      <c r="C61" s="420" t="s">
        <v>1444</v>
      </c>
      <c r="D61" s="421">
        <v>2024</v>
      </c>
      <c r="E61" s="418">
        <v>3272</v>
      </c>
      <c r="F61" s="418">
        <v>2286</v>
      </c>
      <c r="G61" s="416" t="s">
        <v>1221</v>
      </c>
      <c r="H61" s="869" t="s">
        <v>970</v>
      </c>
      <c r="I61" s="219" t="s">
        <v>973</v>
      </c>
      <c r="J61" s="416" t="s">
        <v>1285</v>
      </c>
      <c r="K61" s="220" t="s">
        <v>975</v>
      </c>
      <c r="L61" s="417" t="s">
        <v>278</v>
      </c>
      <c r="M61" s="418">
        <v>3272</v>
      </c>
      <c r="N61" s="15" t="s">
        <v>7</v>
      </c>
      <c r="O61" s="24"/>
      <c r="P61" s="884"/>
      <c r="Q61" s="855" t="s">
        <v>5</v>
      </c>
      <c r="R61" s="855" t="s">
        <v>5</v>
      </c>
      <c r="S61" s="16" t="s">
        <v>6</v>
      </c>
      <c r="T61" s="14"/>
      <c r="U61" s="938" t="s">
        <v>4</v>
      </c>
      <c r="V61" s="938" t="s">
        <v>206</v>
      </c>
      <c r="W61" s="938" t="s">
        <v>206</v>
      </c>
      <c r="X61" s="938" t="s">
        <v>206</v>
      </c>
      <c r="Y61" s="938" t="s">
        <v>206</v>
      </c>
      <c r="Z61" s="938" t="s">
        <v>206</v>
      </c>
      <c r="AA61" s="938" t="s">
        <v>4</v>
      </c>
      <c r="AB61" s="938" t="s">
        <v>206</v>
      </c>
      <c r="AC61" s="938" t="s">
        <v>4</v>
      </c>
      <c r="AD61"/>
      <c r="AE61" s="935" t="s">
        <v>6</v>
      </c>
      <c r="AF61" s="935" t="s">
        <v>0</v>
      </c>
      <c r="AG61" s="8"/>
      <c r="AH61" s="8"/>
      <c r="AI61" s="8"/>
    </row>
    <row r="62" spans="1:35" s="9" customFormat="1" ht="37" thickBot="1">
      <c r="A62" s="18"/>
      <c r="B62" s="419" t="s">
        <v>1443</v>
      </c>
      <c r="C62" s="420" t="s">
        <v>1444</v>
      </c>
      <c r="D62" s="421">
        <v>2024</v>
      </c>
      <c r="E62" s="418">
        <v>3297</v>
      </c>
      <c r="F62" s="418">
        <v>2308</v>
      </c>
      <c r="G62" s="416" t="s">
        <v>1221</v>
      </c>
      <c r="H62" s="869" t="s">
        <v>970</v>
      </c>
      <c r="I62" s="219" t="s">
        <v>1286</v>
      </c>
      <c r="J62" s="416" t="s">
        <v>10</v>
      </c>
      <c r="K62" s="220" t="s">
        <v>1287</v>
      </c>
      <c r="L62" s="417" t="s">
        <v>278</v>
      </c>
      <c r="M62" s="418">
        <v>3297</v>
      </c>
      <c r="N62" s="15" t="s">
        <v>7</v>
      </c>
      <c r="O62" s="24"/>
      <c r="P62" s="884"/>
      <c r="Q62" s="855" t="s">
        <v>181</v>
      </c>
      <c r="R62" s="855" t="s">
        <v>181</v>
      </c>
      <c r="S62" s="16" t="s">
        <v>6</v>
      </c>
      <c r="T62" s="14"/>
      <c r="U62" s="938" t="s">
        <v>206</v>
      </c>
      <c r="V62" s="938" t="s">
        <v>206</v>
      </c>
      <c r="W62" s="938" t="s">
        <v>206</v>
      </c>
      <c r="X62" s="938" t="s">
        <v>206</v>
      </c>
      <c r="Y62" s="938" t="s">
        <v>206</v>
      </c>
      <c r="Z62" s="938" t="s">
        <v>206</v>
      </c>
      <c r="AA62" s="938" t="s">
        <v>4</v>
      </c>
      <c r="AB62" s="938" t="s">
        <v>206</v>
      </c>
      <c r="AC62" s="938" t="s">
        <v>4</v>
      </c>
      <c r="AD62"/>
      <c r="AE62" s="935" t="s">
        <v>0</v>
      </c>
      <c r="AF62" s="935" t="s">
        <v>0</v>
      </c>
      <c r="AG62" s="8"/>
      <c r="AH62" s="8"/>
      <c r="AI62" s="8"/>
    </row>
    <row r="63" spans="1:35" s="9" customFormat="1" ht="37" thickBot="1">
      <c r="A63" s="18"/>
      <c r="B63" s="419" t="s">
        <v>1443</v>
      </c>
      <c r="C63" s="420" t="s">
        <v>1444</v>
      </c>
      <c r="D63" s="421">
        <v>2024</v>
      </c>
      <c r="E63" s="418">
        <v>3307</v>
      </c>
      <c r="F63" s="418">
        <v>2313</v>
      </c>
      <c r="G63" s="416" t="s">
        <v>1221</v>
      </c>
      <c r="H63" s="869" t="s">
        <v>970</v>
      </c>
      <c r="I63" s="219" t="s">
        <v>1288</v>
      </c>
      <c r="J63" s="416" t="s">
        <v>1289</v>
      </c>
      <c r="K63" s="220" t="s">
        <v>1290</v>
      </c>
      <c r="L63" s="417" t="s">
        <v>278</v>
      </c>
      <c r="M63" s="418">
        <v>3307</v>
      </c>
      <c r="N63" s="15" t="s">
        <v>7</v>
      </c>
      <c r="O63" s="24"/>
      <c r="P63" s="884"/>
      <c r="Q63" s="855" t="s">
        <v>5</v>
      </c>
      <c r="R63" s="855" t="s">
        <v>5</v>
      </c>
      <c r="S63" s="16" t="s">
        <v>6</v>
      </c>
      <c r="T63" s="14"/>
      <c r="U63" s="938" t="s">
        <v>4</v>
      </c>
      <c r="V63" s="938" t="s">
        <v>4</v>
      </c>
      <c r="W63" s="938" t="s">
        <v>4</v>
      </c>
      <c r="X63" s="938" t="s">
        <v>4</v>
      </c>
      <c r="Y63" s="938" t="s">
        <v>4</v>
      </c>
      <c r="Z63" s="938" t="s">
        <v>4</v>
      </c>
      <c r="AA63" s="938" t="s">
        <v>4</v>
      </c>
      <c r="AB63" s="938" t="s">
        <v>206</v>
      </c>
      <c r="AC63" s="938" t="s">
        <v>4</v>
      </c>
      <c r="AD63"/>
      <c r="AE63" s="935"/>
      <c r="AF63" s="935"/>
      <c r="AG63" s="8"/>
      <c r="AH63" s="8"/>
      <c r="AI63" s="8"/>
    </row>
    <row r="64" spans="1:35" s="9" customFormat="1" ht="37" thickBot="1">
      <c r="A64" s="18"/>
      <c r="B64" s="419" t="s">
        <v>1443</v>
      </c>
      <c r="C64" s="420" t="s">
        <v>1444</v>
      </c>
      <c r="D64" s="421">
        <v>2024</v>
      </c>
      <c r="E64" s="418">
        <v>3309</v>
      </c>
      <c r="F64" s="418">
        <v>2307</v>
      </c>
      <c r="G64" s="416" t="s">
        <v>1221</v>
      </c>
      <c r="H64" s="869" t="s">
        <v>970</v>
      </c>
      <c r="I64" s="219" t="s">
        <v>1291</v>
      </c>
      <c r="J64" s="416" t="s">
        <v>1292</v>
      </c>
      <c r="K64" s="220" t="s">
        <v>1293</v>
      </c>
      <c r="L64" s="417" t="s">
        <v>278</v>
      </c>
      <c r="M64" s="418">
        <v>3309</v>
      </c>
      <c r="N64" s="15" t="s">
        <v>7</v>
      </c>
      <c r="O64" s="24"/>
      <c r="P64" s="884"/>
      <c r="Q64" s="855" t="s">
        <v>5</v>
      </c>
      <c r="R64" s="855" t="s">
        <v>5</v>
      </c>
      <c r="S64" s="16" t="s">
        <v>6</v>
      </c>
      <c r="T64" s="14"/>
      <c r="U64" s="938" t="s">
        <v>4</v>
      </c>
      <c r="V64" s="938" t="s">
        <v>4</v>
      </c>
      <c r="W64" s="938" t="s">
        <v>4</v>
      </c>
      <c r="X64" s="938" t="s">
        <v>4</v>
      </c>
      <c r="Y64" s="938" t="s">
        <v>4</v>
      </c>
      <c r="Z64" s="938" t="s">
        <v>4</v>
      </c>
      <c r="AA64" s="938" t="s">
        <v>4</v>
      </c>
      <c r="AB64" s="938" t="s">
        <v>206</v>
      </c>
      <c r="AC64" s="938" t="s">
        <v>4</v>
      </c>
      <c r="AD64"/>
      <c r="AE64" s="935" t="s">
        <v>6</v>
      </c>
      <c r="AF64" s="935" t="s">
        <v>0</v>
      </c>
      <c r="AG64" s="8"/>
      <c r="AH64" s="8"/>
      <c r="AI64" s="8"/>
    </row>
    <row r="65" spans="1:35" s="9" customFormat="1" ht="37" thickBot="1">
      <c r="A65" s="18"/>
      <c r="B65" s="419" t="s">
        <v>1443</v>
      </c>
      <c r="C65" s="420" t="s">
        <v>1444</v>
      </c>
      <c r="D65" s="421">
        <v>2024</v>
      </c>
      <c r="E65" s="418">
        <v>3311</v>
      </c>
      <c r="F65" s="418">
        <v>2306</v>
      </c>
      <c r="G65" s="416" t="s">
        <v>1221</v>
      </c>
      <c r="H65" s="869" t="s">
        <v>970</v>
      </c>
      <c r="I65" s="219" t="s">
        <v>1294</v>
      </c>
      <c r="J65" s="416" t="s">
        <v>10</v>
      </c>
      <c r="K65" s="220" t="s">
        <v>1295</v>
      </c>
      <c r="L65" s="417" t="s">
        <v>278</v>
      </c>
      <c r="M65" s="418">
        <v>3311</v>
      </c>
      <c r="N65" s="15" t="s">
        <v>7</v>
      </c>
      <c r="O65" s="24"/>
      <c r="P65" s="884"/>
      <c r="Q65" s="855" t="s">
        <v>5</v>
      </c>
      <c r="R65" s="855" t="s">
        <v>5</v>
      </c>
      <c r="S65" s="16" t="s">
        <v>6</v>
      </c>
      <c r="T65" s="14"/>
      <c r="U65" s="938" t="s">
        <v>4</v>
      </c>
      <c r="V65" s="938" t="s">
        <v>4</v>
      </c>
      <c r="W65" s="938" t="s">
        <v>206</v>
      </c>
      <c r="X65" s="938" t="s">
        <v>4</v>
      </c>
      <c r="Y65" s="938" t="s">
        <v>206</v>
      </c>
      <c r="Z65" s="938" t="s">
        <v>4</v>
      </c>
      <c r="AA65" s="938" t="s">
        <v>4</v>
      </c>
      <c r="AB65" s="938" t="s">
        <v>206</v>
      </c>
      <c r="AC65" s="938" t="s">
        <v>4</v>
      </c>
      <c r="AD65"/>
      <c r="AE65" s="935" t="s">
        <v>6</v>
      </c>
      <c r="AF65" s="935" t="s">
        <v>0</v>
      </c>
      <c r="AG65" s="8"/>
      <c r="AH65" s="8"/>
      <c r="AI65" s="8"/>
    </row>
    <row r="66" spans="1:35" s="9" customFormat="1" ht="37" thickBot="1">
      <c r="A66" s="18"/>
      <c r="B66" s="419" t="s">
        <v>1443</v>
      </c>
      <c r="C66" s="420" t="s">
        <v>1444</v>
      </c>
      <c r="D66" s="421">
        <v>2024</v>
      </c>
      <c r="E66" s="418">
        <v>4505</v>
      </c>
      <c r="F66" s="418">
        <v>7088</v>
      </c>
      <c r="G66" s="416" t="s">
        <v>1221</v>
      </c>
      <c r="H66" s="869" t="s">
        <v>981</v>
      </c>
      <c r="I66" s="219" t="s">
        <v>1464</v>
      </c>
      <c r="J66" s="416" t="s">
        <v>10</v>
      </c>
      <c r="K66" s="220" t="s">
        <v>1296</v>
      </c>
      <c r="L66" s="417" t="s">
        <v>278</v>
      </c>
      <c r="M66" s="418">
        <v>4505</v>
      </c>
      <c r="N66" s="15" t="s">
        <v>7</v>
      </c>
      <c r="O66" s="24"/>
      <c r="P66" s="884"/>
      <c r="Q66" s="855" t="s">
        <v>5</v>
      </c>
      <c r="R66" s="855" t="s">
        <v>5</v>
      </c>
      <c r="S66" s="16" t="s">
        <v>6</v>
      </c>
      <c r="T66" s="14"/>
      <c r="U66" s="938" t="s">
        <v>206</v>
      </c>
      <c r="V66" s="938" t="s">
        <v>206</v>
      </c>
      <c r="W66" s="938" t="s">
        <v>206</v>
      </c>
      <c r="X66" s="938" t="s">
        <v>4</v>
      </c>
      <c r="Y66" s="938" t="s">
        <v>206</v>
      </c>
      <c r="Z66" s="938" t="s">
        <v>4</v>
      </c>
      <c r="AA66" s="938" t="s">
        <v>4</v>
      </c>
      <c r="AB66" s="938" t="s">
        <v>206</v>
      </c>
      <c r="AC66" s="938" t="s">
        <v>4</v>
      </c>
      <c r="AD66"/>
      <c r="AE66" s="935"/>
      <c r="AF66" s="935"/>
      <c r="AG66" s="8"/>
      <c r="AH66" s="8"/>
      <c r="AI66" s="8"/>
    </row>
    <row r="67" spans="1:35" s="9" customFormat="1" ht="37" thickBot="1">
      <c r="A67" s="18"/>
      <c r="B67" s="419" t="s">
        <v>1443</v>
      </c>
      <c r="C67" s="420" t="s">
        <v>1444</v>
      </c>
      <c r="D67" s="421">
        <v>2024</v>
      </c>
      <c r="E67" s="418">
        <v>3764</v>
      </c>
      <c r="F67" s="418">
        <v>7278</v>
      </c>
      <c r="G67" s="416" t="s">
        <v>1221</v>
      </c>
      <c r="H67" s="869" t="s">
        <v>982</v>
      </c>
      <c r="I67" s="219" t="s">
        <v>1041</v>
      </c>
      <c r="J67" s="416" t="s">
        <v>10</v>
      </c>
      <c r="K67" s="220" t="s">
        <v>1042</v>
      </c>
      <c r="L67" s="417" t="s">
        <v>278</v>
      </c>
      <c r="M67" s="418">
        <v>3764</v>
      </c>
      <c r="N67" s="15" t="s">
        <v>7</v>
      </c>
      <c r="O67" s="24"/>
      <c r="P67" s="884" t="s">
        <v>1461</v>
      </c>
      <c r="Q67" s="855" t="s">
        <v>5</v>
      </c>
      <c r="R67" s="855" t="s">
        <v>5</v>
      </c>
      <c r="S67" s="16" t="s">
        <v>6</v>
      </c>
      <c r="T67" s="14"/>
      <c r="U67" s="938" t="s">
        <v>206</v>
      </c>
      <c r="V67" s="938" t="s">
        <v>206</v>
      </c>
      <c r="W67" s="938" t="s">
        <v>206</v>
      </c>
      <c r="X67" s="938" t="s">
        <v>206</v>
      </c>
      <c r="Y67" s="938" t="s">
        <v>206</v>
      </c>
      <c r="Z67" s="938" t="s">
        <v>206</v>
      </c>
      <c r="AA67" s="938" t="s">
        <v>206</v>
      </c>
      <c r="AB67" s="938" t="s">
        <v>206</v>
      </c>
      <c r="AC67" s="938" t="s">
        <v>206</v>
      </c>
      <c r="AD67"/>
      <c r="AE67" s="935" t="s">
        <v>6</v>
      </c>
      <c r="AF67" s="935" t="s">
        <v>0</v>
      </c>
      <c r="AG67" s="8"/>
      <c r="AH67" s="8"/>
      <c r="AI67" s="8"/>
    </row>
    <row r="68" spans="1:35" s="9" customFormat="1" ht="37" thickBot="1">
      <c r="A68" s="18"/>
      <c r="B68" s="419" t="s">
        <v>1443</v>
      </c>
      <c r="C68" s="420" t="s">
        <v>1444</v>
      </c>
      <c r="D68" s="421">
        <v>2024</v>
      </c>
      <c r="E68" s="418">
        <v>3953</v>
      </c>
      <c r="F68" s="418">
        <v>7214</v>
      </c>
      <c r="G68" s="416" t="s">
        <v>1221</v>
      </c>
      <c r="H68" s="869" t="s">
        <v>1297</v>
      </c>
      <c r="I68" s="219" t="s">
        <v>1298</v>
      </c>
      <c r="J68" s="416" t="s">
        <v>3</v>
      </c>
      <c r="K68" s="220" t="s">
        <v>1299</v>
      </c>
      <c r="L68" s="417" t="s">
        <v>278</v>
      </c>
      <c r="M68" s="418">
        <v>3953</v>
      </c>
      <c r="N68" s="15" t="s">
        <v>7</v>
      </c>
      <c r="O68" s="24"/>
      <c r="P68" s="884"/>
      <c r="Q68" s="855" t="s">
        <v>5</v>
      </c>
      <c r="R68" s="855" t="s">
        <v>5</v>
      </c>
      <c r="S68" s="16" t="s">
        <v>6</v>
      </c>
      <c r="T68" s="14"/>
      <c r="U68" s="938" t="s">
        <v>4</v>
      </c>
      <c r="V68" s="938" t="s">
        <v>206</v>
      </c>
      <c r="W68" s="938" t="s">
        <v>206</v>
      </c>
      <c r="X68" s="938" t="s">
        <v>206</v>
      </c>
      <c r="Y68" s="938" t="s">
        <v>206</v>
      </c>
      <c r="Z68" s="938" t="s">
        <v>206</v>
      </c>
      <c r="AA68" s="938" t="s">
        <v>206</v>
      </c>
      <c r="AB68" s="938" t="s">
        <v>206</v>
      </c>
      <c r="AC68" s="938" t="s">
        <v>206</v>
      </c>
      <c r="AD68" s="139"/>
      <c r="AE68" s="935"/>
      <c r="AF68" s="935"/>
      <c r="AG68" s="8"/>
      <c r="AH68" s="8"/>
      <c r="AI68" s="8"/>
    </row>
    <row r="69" spans="1:35" s="9" customFormat="1" ht="37" thickBot="1">
      <c r="A69" s="18"/>
      <c r="B69" s="419" t="s">
        <v>1443</v>
      </c>
      <c r="C69" s="420" t="s">
        <v>1444</v>
      </c>
      <c r="D69" s="421">
        <v>2024</v>
      </c>
      <c r="E69" s="418">
        <v>3780</v>
      </c>
      <c r="F69" s="418">
        <v>8795</v>
      </c>
      <c r="G69" s="416" t="s">
        <v>1221</v>
      </c>
      <c r="H69" s="869" t="s">
        <v>1049</v>
      </c>
      <c r="I69" s="219" t="s">
        <v>1300</v>
      </c>
      <c r="J69" s="416" t="s">
        <v>912</v>
      </c>
      <c r="K69" s="220" t="s">
        <v>1301</v>
      </c>
      <c r="L69" s="417" t="s">
        <v>278</v>
      </c>
      <c r="M69" s="418">
        <v>3780</v>
      </c>
      <c r="N69" s="15" t="s">
        <v>7</v>
      </c>
      <c r="O69" s="24"/>
      <c r="P69" s="884"/>
      <c r="Q69" s="855" t="s">
        <v>5</v>
      </c>
      <c r="R69" s="855" t="s">
        <v>5</v>
      </c>
      <c r="S69" s="16" t="s">
        <v>6</v>
      </c>
      <c r="T69" s="14"/>
      <c r="U69" s="938" t="s">
        <v>4</v>
      </c>
      <c r="V69" s="938" t="s">
        <v>4</v>
      </c>
      <c r="W69" s="938" t="s">
        <v>4</v>
      </c>
      <c r="X69" s="938" t="s">
        <v>4</v>
      </c>
      <c r="Y69" s="938" t="s">
        <v>206</v>
      </c>
      <c r="Z69" s="938" t="s">
        <v>4</v>
      </c>
      <c r="AA69" s="938" t="s">
        <v>206</v>
      </c>
      <c r="AB69" s="938" t="s">
        <v>206</v>
      </c>
      <c r="AC69" s="938" t="s">
        <v>206</v>
      </c>
      <c r="AD69"/>
      <c r="AE69" s="935"/>
      <c r="AF69" s="935"/>
      <c r="AG69" s="8"/>
      <c r="AH69" s="8"/>
      <c r="AI69" s="8"/>
    </row>
    <row r="70" spans="1:35" s="9" customFormat="1" ht="37" thickBot="1">
      <c r="A70" s="18"/>
      <c r="B70" s="419" t="s">
        <v>1443</v>
      </c>
      <c r="C70" s="420" t="s">
        <v>1444</v>
      </c>
      <c r="D70" s="421">
        <v>2024</v>
      </c>
      <c r="E70" s="418">
        <v>3984</v>
      </c>
      <c r="F70" s="418">
        <v>10072</v>
      </c>
      <c r="G70" s="416" t="s">
        <v>1221</v>
      </c>
      <c r="H70" s="869" t="s">
        <v>950</v>
      </c>
      <c r="I70" s="219" t="s">
        <v>951</v>
      </c>
      <c r="J70" s="416" t="s">
        <v>915</v>
      </c>
      <c r="K70" s="220" t="s">
        <v>952</v>
      </c>
      <c r="L70" s="417" t="s">
        <v>278</v>
      </c>
      <c r="M70" s="418">
        <v>3984</v>
      </c>
      <c r="N70" s="15" t="s">
        <v>7</v>
      </c>
      <c r="O70" s="24"/>
      <c r="P70" s="884"/>
      <c r="Q70" s="855" t="s">
        <v>5</v>
      </c>
      <c r="R70" s="855" t="s">
        <v>5</v>
      </c>
      <c r="S70" s="16" t="s">
        <v>6</v>
      </c>
      <c r="T70" s="14"/>
      <c r="U70" s="938" t="s">
        <v>4</v>
      </c>
      <c r="V70" s="938" t="s">
        <v>4</v>
      </c>
      <c r="W70" s="938" t="s">
        <v>206</v>
      </c>
      <c r="X70" s="938" t="s">
        <v>4</v>
      </c>
      <c r="Y70" s="938" t="s">
        <v>4</v>
      </c>
      <c r="Z70" s="938" t="s">
        <v>4</v>
      </c>
      <c r="AA70" s="938" t="s">
        <v>206</v>
      </c>
      <c r="AB70" s="938" t="s">
        <v>4</v>
      </c>
      <c r="AC70" s="938" t="s">
        <v>4</v>
      </c>
      <c r="AD70"/>
      <c r="AE70" s="935"/>
      <c r="AF70" s="935"/>
      <c r="AG70" s="8"/>
      <c r="AH70" s="8"/>
      <c r="AI70" s="8"/>
    </row>
    <row r="71" spans="1:35" s="9" customFormat="1" ht="37" thickBot="1">
      <c r="A71" s="18"/>
      <c r="B71" s="419" t="s">
        <v>1443</v>
      </c>
      <c r="C71" s="420" t="s">
        <v>1444</v>
      </c>
      <c r="D71" s="421">
        <v>2024</v>
      </c>
      <c r="E71" s="418">
        <v>4649</v>
      </c>
      <c r="F71" s="418">
        <v>10398</v>
      </c>
      <c r="G71" s="416" t="s">
        <v>1221</v>
      </c>
      <c r="H71" s="869" t="s">
        <v>1302</v>
      </c>
      <c r="I71" s="219" t="s">
        <v>1303</v>
      </c>
      <c r="J71" s="416" t="s">
        <v>3</v>
      </c>
      <c r="K71" s="220" t="s">
        <v>1304</v>
      </c>
      <c r="L71" s="417" t="s">
        <v>278</v>
      </c>
      <c r="M71" s="418">
        <v>4649</v>
      </c>
      <c r="N71" s="15" t="s">
        <v>7</v>
      </c>
      <c r="O71" s="24"/>
      <c r="P71" s="884"/>
      <c r="Q71" s="855" t="s">
        <v>5</v>
      </c>
      <c r="R71" s="855" t="s">
        <v>5</v>
      </c>
      <c r="S71" s="16" t="s">
        <v>6</v>
      </c>
      <c r="T71" s="14"/>
      <c r="U71" s="938" t="s">
        <v>4</v>
      </c>
      <c r="V71" s="938" t="s">
        <v>206</v>
      </c>
      <c r="W71" s="938" t="s">
        <v>206</v>
      </c>
      <c r="X71" s="938" t="s">
        <v>4</v>
      </c>
      <c r="Y71" s="938" t="s">
        <v>206</v>
      </c>
      <c r="Z71" s="938" t="s">
        <v>206</v>
      </c>
      <c r="AA71" s="938" t="s">
        <v>206</v>
      </c>
      <c r="AB71" s="938" t="s">
        <v>206</v>
      </c>
      <c r="AC71" s="938" t="s">
        <v>4</v>
      </c>
      <c r="AD71"/>
      <c r="AE71" s="935" t="s">
        <v>6</v>
      </c>
      <c r="AF71" s="935" t="s">
        <v>0</v>
      </c>
      <c r="AG71" s="8"/>
      <c r="AH71" s="8"/>
      <c r="AI71" s="8"/>
    </row>
    <row r="72" spans="1:35" s="9" customFormat="1" ht="37" thickBot="1">
      <c r="A72" s="18"/>
      <c r="B72" s="419" t="s">
        <v>1443</v>
      </c>
      <c r="C72" s="420" t="s">
        <v>1444</v>
      </c>
      <c r="D72" s="421">
        <v>2024</v>
      </c>
      <c r="E72" s="418">
        <v>4663</v>
      </c>
      <c r="F72" s="418">
        <v>10406</v>
      </c>
      <c r="G72" s="416" t="s">
        <v>1221</v>
      </c>
      <c r="H72" s="869" t="s">
        <v>993</v>
      </c>
      <c r="I72" s="219" t="s">
        <v>994</v>
      </c>
      <c r="J72" s="416" t="s">
        <v>963</v>
      </c>
      <c r="K72" s="220" t="s">
        <v>995</v>
      </c>
      <c r="L72" s="417" t="s">
        <v>278</v>
      </c>
      <c r="M72" s="418">
        <v>4663</v>
      </c>
      <c r="N72" s="15" t="s">
        <v>7</v>
      </c>
      <c r="O72" s="24"/>
      <c r="P72" s="884"/>
      <c r="Q72" s="855" t="s">
        <v>5</v>
      </c>
      <c r="R72" s="855" t="s">
        <v>5</v>
      </c>
      <c r="S72" s="16" t="s">
        <v>6</v>
      </c>
      <c r="T72" s="14"/>
      <c r="U72" s="938" t="s">
        <v>4</v>
      </c>
      <c r="V72" s="938" t="s">
        <v>206</v>
      </c>
      <c r="W72" s="938" t="s">
        <v>206</v>
      </c>
      <c r="X72" s="938" t="s">
        <v>4</v>
      </c>
      <c r="Y72" s="938" t="s">
        <v>206</v>
      </c>
      <c r="Z72" s="938" t="s">
        <v>4</v>
      </c>
      <c r="AA72" s="938" t="s">
        <v>206</v>
      </c>
      <c r="AB72" s="938" t="s">
        <v>206</v>
      </c>
      <c r="AC72" s="938" t="s">
        <v>4</v>
      </c>
      <c r="AD72"/>
      <c r="AE72" s="935"/>
      <c r="AF72" s="935"/>
      <c r="AG72" s="8"/>
      <c r="AH72" s="8"/>
      <c r="AI72" s="8"/>
    </row>
    <row r="73" spans="1:35" s="9" customFormat="1" ht="37" thickBot="1">
      <c r="A73" s="18"/>
      <c r="B73" s="419" t="s">
        <v>1443</v>
      </c>
      <c r="C73" s="420" t="s">
        <v>1444</v>
      </c>
      <c r="D73" s="421">
        <v>2024</v>
      </c>
      <c r="E73" s="418">
        <v>2462</v>
      </c>
      <c r="F73" s="418">
        <v>2720</v>
      </c>
      <c r="G73" s="416" t="s">
        <v>1221</v>
      </c>
      <c r="H73" s="869" t="s">
        <v>1305</v>
      </c>
      <c r="I73" s="219" t="s">
        <v>1306</v>
      </c>
      <c r="J73" s="416" t="s">
        <v>1307</v>
      </c>
      <c r="K73" s="220" t="s">
        <v>1308</v>
      </c>
      <c r="L73" s="417" t="s">
        <v>278</v>
      </c>
      <c r="M73" s="418">
        <v>2462</v>
      </c>
      <c r="N73" s="15" t="s">
        <v>7</v>
      </c>
      <c r="O73" s="24"/>
      <c r="P73" s="884"/>
      <c r="Q73" s="855" t="s">
        <v>5</v>
      </c>
      <c r="R73" s="855" t="s">
        <v>5</v>
      </c>
      <c r="S73" s="16" t="s">
        <v>6</v>
      </c>
      <c r="T73" s="14"/>
      <c r="U73" s="938" t="s">
        <v>4</v>
      </c>
      <c r="V73" s="938" t="s">
        <v>4</v>
      </c>
      <c r="W73" s="938" t="s">
        <v>206</v>
      </c>
      <c r="X73" s="938" t="s">
        <v>4</v>
      </c>
      <c r="Y73" s="938" t="s">
        <v>4</v>
      </c>
      <c r="Z73" s="938" t="s">
        <v>4</v>
      </c>
      <c r="AA73" s="938" t="s">
        <v>4</v>
      </c>
      <c r="AB73" s="938" t="s">
        <v>4</v>
      </c>
      <c r="AC73" s="938" t="s">
        <v>4</v>
      </c>
      <c r="AD73"/>
      <c r="AE73" s="935"/>
      <c r="AF73" s="935"/>
      <c r="AG73" s="8"/>
      <c r="AH73" s="8"/>
      <c r="AI73" s="8"/>
    </row>
    <row r="74" spans="1:35" s="9" customFormat="1" ht="37" thickBot="1">
      <c r="A74" s="18"/>
      <c r="B74" s="419" t="s">
        <v>1443</v>
      </c>
      <c r="C74" s="420" t="s">
        <v>1444</v>
      </c>
      <c r="D74" s="421">
        <v>2024</v>
      </c>
      <c r="E74" s="418">
        <v>2657</v>
      </c>
      <c r="F74" s="418">
        <v>2833</v>
      </c>
      <c r="G74" s="416" t="s">
        <v>1221</v>
      </c>
      <c r="H74" s="869" t="s">
        <v>904</v>
      </c>
      <c r="I74" s="219" t="s">
        <v>1309</v>
      </c>
      <c r="J74" s="416" t="s">
        <v>1310</v>
      </c>
      <c r="K74" s="220" t="s">
        <v>1311</v>
      </c>
      <c r="L74" s="417" t="s">
        <v>278</v>
      </c>
      <c r="M74" s="418">
        <v>2657</v>
      </c>
      <c r="N74" s="15" t="s">
        <v>7</v>
      </c>
      <c r="O74" s="24"/>
      <c r="P74" s="884"/>
      <c r="Q74" s="855" t="s">
        <v>5</v>
      </c>
      <c r="R74" s="855" t="s">
        <v>5</v>
      </c>
      <c r="S74" s="16" t="s">
        <v>6</v>
      </c>
      <c r="T74" s="14"/>
      <c r="U74" s="938" t="s">
        <v>4</v>
      </c>
      <c r="V74" s="938" t="s">
        <v>206</v>
      </c>
      <c r="W74" s="938" t="s">
        <v>4</v>
      </c>
      <c r="X74" s="938" t="s">
        <v>4</v>
      </c>
      <c r="Y74" s="938" t="s">
        <v>4</v>
      </c>
      <c r="Z74" s="938" t="s">
        <v>4</v>
      </c>
      <c r="AA74" s="938" t="s">
        <v>4</v>
      </c>
      <c r="AB74" s="938" t="s">
        <v>4</v>
      </c>
      <c r="AC74" s="938" t="s">
        <v>4</v>
      </c>
      <c r="AD74"/>
      <c r="AE74" s="935"/>
      <c r="AF74" s="935"/>
      <c r="AG74" s="8"/>
      <c r="AH74" s="8"/>
      <c r="AI74" s="8"/>
    </row>
    <row r="75" spans="1:35" s="9" customFormat="1" ht="37" thickBot="1">
      <c r="A75" s="18"/>
      <c r="B75" s="419" t="s">
        <v>1443</v>
      </c>
      <c r="C75" s="420" t="s">
        <v>1444</v>
      </c>
      <c r="D75" s="421">
        <v>2024</v>
      </c>
      <c r="E75" s="418">
        <v>2645</v>
      </c>
      <c r="F75" s="418">
        <v>2828</v>
      </c>
      <c r="G75" s="416" t="s">
        <v>1221</v>
      </c>
      <c r="H75" s="869" t="s">
        <v>904</v>
      </c>
      <c r="I75" s="219" t="s">
        <v>1312</v>
      </c>
      <c r="J75" s="416" t="s">
        <v>3</v>
      </c>
      <c r="K75" s="220" t="s">
        <v>1313</v>
      </c>
      <c r="L75" s="417" t="s">
        <v>278</v>
      </c>
      <c r="M75" s="418">
        <v>2645</v>
      </c>
      <c r="N75" s="15" t="s">
        <v>7</v>
      </c>
      <c r="O75" s="24"/>
      <c r="P75" s="884"/>
      <c r="Q75" s="855" t="s">
        <v>5</v>
      </c>
      <c r="R75" s="855" t="s">
        <v>5</v>
      </c>
      <c r="S75" s="16" t="s">
        <v>6</v>
      </c>
      <c r="T75" s="14"/>
      <c r="U75" s="938" t="s">
        <v>4</v>
      </c>
      <c r="V75" s="938" t="s">
        <v>206</v>
      </c>
      <c r="W75" s="938" t="s">
        <v>206</v>
      </c>
      <c r="X75" s="938" t="s">
        <v>4</v>
      </c>
      <c r="Y75" s="938" t="s">
        <v>4</v>
      </c>
      <c r="Z75" s="938" t="s">
        <v>4</v>
      </c>
      <c r="AA75" s="938" t="s">
        <v>4</v>
      </c>
      <c r="AB75" s="938" t="s">
        <v>206</v>
      </c>
      <c r="AC75" s="938" t="s">
        <v>4</v>
      </c>
      <c r="AD75"/>
      <c r="AE75" s="935"/>
      <c r="AF75" s="935"/>
      <c r="AG75" s="8"/>
      <c r="AH75" s="8"/>
      <c r="AI75" s="8"/>
    </row>
    <row r="76" spans="1:35" s="9" customFormat="1" ht="37" thickBot="1">
      <c r="A76" s="18"/>
      <c r="B76" s="419" t="s">
        <v>1443</v>
      </c>
      <c r="C76" s="420" t="s">
        <v>1444</v>
      </c>
      <c r="D76" s="421">
        <v>2024</v>
      </c>
      <c r="E76" s="418">
        <v>2884</v>
      </c>
      <c r="F76" s="418">
        <v>2911</v>
      </c>
      <c r="G76" s="416" t="s">
        <v>1221</v>
      </c>
      <c r="H76" s="869" t="s">
        <v>904</v>
      </c>
      <c r="I76" s="219" t="s">
        <v>1089</v>
      </c>
      <c r="J76" s="416" t="s">
        <v>1090</v>
      </c>
      <c r="K76" s="220" t="s">
        <v>1091</v>
      </c>
      <c r="L76" s="417" t="s">
        <v>278</v>
      </c>
      <c r="M76" s="418">
        <v>2884</v>
      </c>
      <c r="N76" s="15" t="s">
        <v>7</v>
      </c>
      <c r="O76" s="24"/>
      <c r="P76" s="884"/>
      <c r="Q76" s="855" t="s">
        <v>5</v>
      </c>
      <c r="R76" s="855" t="s">
        <v>5</v>
      </c>
      <c r="S76" s="16" t="s">
        <v>6</v>
      </c>
      <c r="T76" s="14"/>
      <c r="U76" s="938" t="s">
        <v>4</v>
      </c>
      <c r="V76" s="938" t="s">
        <v>4</v>
      </c>
      <c r="W76" s="938" t="s">
        <v>4</v>
      </c>
      <c r="X76" s="938" t="s">
        <v>4</v>
      </c>
      <c r="Y76" s="938" t="s">
        <v>206</v>
      </c>
      <c r="Z76" s="938" t="s">
        <v>4</v>
      </c>
      <c r="AA76" s="938" t="s">
        <v>4</v>
      </c>
      <c r="AB76" s="938" t="s">
        <v>4</v>
      </c>
      <c r="AC76" s="938" t="s">
        <v>4</v>
      </c>
      <c r="AD76"/>
      <c r="AE76" s="935"/>
      <c r="AF76" s="935"/>
      <c r="AG76" s="8"/>
      <c r="AH76" s="8"/>
      <c r="AI76" s="8"/>
    </row>
    <row r="77" spans="1:35" s="9" customFormat="1" ht="37" thickBot="1">
      <c r="A77" s="18"/>
      <c r="B77" s="419" t="s">
        <v>1443</v>
      </c>
      <c r="C77" s="420" t="s">
        <v>1444</v>
      </c>
      <c r="D77" s="421">
        <v>2024</v>
      </c>
      <c r="E77" s="418">
        <v>2840</v>
      </c>
      <c r="F77" s="418">
        <v>2915</v>
      </c>
      <c r="G77" s="416" t="s">
        <v>1221</v>
      </c>
      <c r="H77" s="869" t="s">
        <v>904</v>
      </c>
      <c r="I77" s="219" t="s">
        <v>1007</v>
      </c>
      <c r="J77" s="416" t="s">
        <v>983</v>
      </c>
      <c r="K77" s="220" t="s">
        <v>1008</v>
      </c>
      <c r="L77" s="417" t="s">
        <v>278</v>
      </c>
      <c r="M77" s="418">
        <v>2840</v>
      </c>
      <c r="N77" s="15" t="s">
        <v>7</v>
      </c>
      <c r="O77" s="24"/>
      <c r="P77" s="884"/>
      <c r="Q77" s="855" t="s">
        <v>5</v>
      </c>
      <c r="R77" s="855" t="s">
        <v>5</v>
      </c>
      <c r="S77" s="16" t="s">
        <v>6</v>
      </c>
      <c r="T77" s="14"/>
      <c r="U77" s="938" t="s">
        <v>4</v>
      </c>
      <c r="V77" s="938" t="s">
        <v>4</v>
      </c>
      <c r="W77" s="938" t="s">
        <v>206</v>
      </c>
      <c r="X77" s="938" t="s">
        <v>4</v>
      </c>
      <c r="Y77" s="938" t="s">
        <v>206</v>
      </c>
      <c r="Z77" s="938" t="s">
        <v>206</v>
      </c>
      <c r="AA77" s="938" t="s">
        <v>206</v>
      </c>
      <c r="AB77" s="938" t="s">
        <v>206</v>
      </c>
      <c r="AC77" s="938" t="s">
        <v>206</v>
      </c>
      <c r="AD77"/>
      <c r="AE77" s="935"/>
      <c r="AF77" s="935"/>
      <c r="AG77" s="8"/>
      <c r="AH77" s="8"/>
      <c r="AI77" s="8"/>
    </row>
    <row r="78" spans="1:35" s="9" customFormat="1" ht="37" thickBot="1">
      <c r="A78" s="18"/>
      <c r="B78" s="419" t="s">
        <v>1443</v>
      </c>
      <c r="C78" s="420" t="s">
        <v>1444</v>
      </c>
      <c r="D78" s="421">
        <v>2024</v>
      </c>
      <c r="E78" s="418">
        <v>2805</v>
      </c>
      <c r="F78" s="418">
        <v>221</v>
      </c>
      <c r="G78" s="416" t="s">
        <v>1221</v>
      </c>
      <c r="H78" s="869" t="s">
        <v>889</v>
      </c>
      <c r="I78" s="219" t="s">
        <v>1314</v>
      </c>
      <c r="J78" s="416" t="s">
        <v>1082</v>
      </c>
      <c r="K78" s="220" t="s">
        <v>1315</v>
      </c>
      <c r="L78" s="417" t="s">
        <v>278</v>
      </c>
      <c r="M78" s="418">
        <v>2805</v>
      </c>
      <c r="N78" s="15" t="s">
        <v>7</v>
      </c>
      <c r="O78" s="24"/>
      <c r="P78" s="884"/>
      <c r="Q78" s="855" t="s">
        <v>5</v>
      </c>
      <c r="R78" s="855" t="s">
        <v>5</v>
      </c>
      <c r="S78" s="16" t="s">
        <v>6</v>
      </c>
      <c r="T78" s="14"/>
      <c r="U78" s="938" t="s">
        <v>4</v>
      </c>
      <c r="V78" s="938" t="s">
        <v>4</v>
      </c>
      <c r="W78" s="938" t="s">
        <v>4</v>
      </c>
      <c r="X78" s="938" t="s">
        <v>206</v>
      </c>
      <c r="Y78" s="938" t="s">
        <v>4</v>
      </c>
      <c r="Z78" s="938" t="s">
        <v>4</v>
      </c>
      <c r="AA78" s="938" t="s">
        <v>4</v>
      </c>
      <c r="AB78" s="938" t="s">
        <v>4</v>
      </c>
      <c r="AC78" s="938" t="s">
        <v>4</v>
      </c>
      <c r="AD78"/>
      <c r="AE78" s="935"/>
      <c r="AF78" s="935"/>
      <c r="AG78" s="8"/>
      <c r="AH78" s="8"/>
      <c r="AI78" s="8"/>
    </row>
    <row r="79" spans="1:35" s="9" customFormat="1" ht="37" thickBot="1">
      <c r="A79" s="18"/>
      <c r="B79" s="419" t="s">
        <v>1443</v>
      </c>
      <c r="C79" s="420" t="s">
        <v>1444</v>
      </c>
      <c r="D79" s="421">
        <v>2024</v>
      </c>
      <c r="E79" s="418">
        <v>2727</v>
      </c>
      <c r="F79" s="418">
        <v>83</v>
      </c>
      <c r="G79" s="416" t="s">
        <v>1221</v>
      </c>
      <c r="H79" s="869" t="s">
        <v>889</v>
      </c>
      <c r="I79" s="219" t="s">
        <v>1316</v>
      </c>
      <c r="J79" s="416" t="s">
        <v>3</v>
      </c>
      <c r="K79" s="220" t="s">
        <v>1317</v>
      </c>
      <c r="L79" s="417" t="s">
        <v>278</v>
      </c>
      <c r="M79" s="418">
        <v>2727</v>
      </c>
      <c r="N79" s="15" t="s">
        <v>7</v>
      </c>
      <c r="O79" s="24"/>
      <c r="P79" s="884"/>
      <c r="Q79" s="855" t="s">
        <v>5</v>
      </c>
      <c r="R79" s="855" t="s">
        <v>5</v>
      </c>
      <c r="S79" s="16" t="s">
        <v>6</v>
      </c>
      <c r="T79" s="14"/>
      <c r="U79" s="938" t="s">
        <v>4</v>
      </c>
      <c r="V79" s="938" t="s">
        <v>4</v>
      </c>
      <c r="W79" s="938" t="s">
        <v>206</v>
      </c>
      <c r="X79" s="938" t="s">
        <v>4</v>
      </c>
      <c r="Y79" s="938" t="s">
        <v>4</v>
      </c>
      <c r="Z79" s="938" t="s">
        <v>4</v>
      </c>
      <c r="AA79" s="938" t="s">
        <v>4</v>
      </c>
      <c r="AB79" s="938" t="s">
        <v>206</v>
      </c>
      <c r="AC79" s="938" t="s">
        <v>4</v>
      </c>
      <c r="AD79"/>
      <c r="AE79" s="935"/>
      <c r="AF79" s="935"/>
      <c r="AG79" s="8"/>
      <c r="AH79" s="8"/>
      <c r="AI79" s="8"/>
    </row>
    <row r="80" spans="1:35" s="9" customFormat="1" ht="37" thickBot="1">
      <c r="A80" s="18"/>
      <c r="B80" s="419" t="s">
        <v>1443</v>
      </c>
      <c r="C80" s="420" t="s">
        <v>1444</v>
      </c>
      <c r="D80" s="421">
        <v>2024</v>
      </c>
      <c r="E80" s="418">
        <v>836222</v>
      </c>
      <c r="F80" s="418">
        <v>141</v>
      </c>
      <c r="G80" s="416" t="s">
        <v>1221</v>
      </c>
      <c r="H80" s="869" t="s">
        <v>889</v>
      </c>
      <c r="I80" s="219" t="s">
        <v>892</v>
      </c>
      <c r="J80" s="416" t="s">
        <v>3</v>
      </c>
      <c r="K80" s="220" t="s">
        <v>893</v>
      </c>
      <c r="L80" s="417" t="s">
        <v>278</v>
      </c>
      <c r="M80" s="418">
        <v>836222</v>
      </c>
      <c r="N80" s="15" t="s">
        <v>7</v>
      </c>
      <c r="O80" s="24"/>
      <c r="P80" s="884"/>
      <c r="Q80" s="855" t="s">
        <v>5</v>
      </c>
      <c r="R80" s="855" t="s">
        <v>5</v>
      </c>
      <c r="S80" s="16" t="s">
        <v>6</v>
      </c>
      <c r="T80" s="14"/>
      <c r="U80" s="938" t="s">
        <v>4</v>
      </c>
      <c r="V80" s="938" t="s">
        <v>206</v>
      </c>
      <c r="W80" s="938" t="s">
        <v>4</v>
      </c>
      <c r="X80" s="938" t="s">
        <v>4</v>
      </c>
      <c r="Y80" s="938" t="s">
        <v>206</v>
      </c>
      <c r="Z80" s="938" t="s">
        <v>206</v>
      </c>
      <c r="AA80" s="938" t="s">
        <v>4</v>
      </c>
      <c r="AB80" s="938" t="s">
        <v>206</v>
      </c>
      <c r="AC80" s="938" t="s">
        <v>4</v>
      </c>
      <c r="AD80"/>
      <c r="AE80" s="935"/>
      <c r="AF80" s="935"/>
      <c r="AG80" s="8"/>
      <c r="AH80" s="8"/>
      <c r="AI80" s="8"/>
    </row>
    <row r="81" spans="1:35" s="9" customFormat="1" ht="37" thickBot="1">
      <c r="A81" s="18"/>
      <c r="B81" s="419" t="s">
        <v>1443</v>
      </c>
      <c r="C81" s="420" t="s">
        <v>1444</v>
      </c>
      <c r="D81" s="421">
        <v>2024</v>
      </c>
      <c r="E81" s="418">
        <v>2481</v>
      </c>
      <c r="F81" s="418">
        <v>2664</v>
      </c>
      <c r="G81" s="416" t="s">
        <v>1221</v>
      </c>
      <c r="H81" s="869" t="s">
        <v>897</v>
      </c>
      <c r="I81" s="219" t="s">
        <v>961</v>
      </c>
      <c r="J81" s="416" t="s">
        <v>3</v>
      </c>
      <c r="K81" s="220" t="s">
        <v>962</v>
      </c>
      <c r="L81" s="417" t="s">
        <v>278</v>
      </c>
      <c r="M81" s="418">
        <v>2481</v>
      </c>
      <c r="N81" s="15" t="s">
        <v>7</v>
      </c>
      <c r="O81" s="24"/>
      <c r="P81" s="884"/>
      <c r="Q81" s="855" t="s">
        <v>5</v>
      </c>
      <c r="R81" s="855" t="s">
        <v>5</v>
      </c>
      <c r="S81" s="16" t="s">
        <v>6</v>
      </c>
      <c r="T81" s="14"/>
      <c r="U81" s="938" t="s">
        <v>4</v>
      </c>
      <c r="V81" s="938" t="s">
        <v>4</v>
      </c>
      <c r="W81" s="938" t="s">
        <v>206</v>
      </c>
      <c r="X81" s="938" t="s">
        <v>4</v>
      </c>
      <c r="Y81" s="938" t="s">
        <v>4</v>
      </c>
      <c r="Z81" s="938" t="s">
        <v>206</v>
      </c>
      <c r="AA81" s="938" t="s">
        <v>4</v>
      </c>
      <c r="AB81" s="938" t="s">
        <v>206</v>
      </c>
      <c r="AC81" s="938" t="s">
        <v>4</v>
      </c>
      <c r="AD81"/>
      <c r="AE81" s="935" t="s">
        <v>6</v>
      </c>
      <c r="AF81" s="935" t="s">
        <v>0</v>
      </c>
      <c r="AG81" s="8"/>
      <c r="AH81" s="8"/>
      <c r="AI81" s="8"/>
    </row>
    <row r="82" spans="1:35" s="9" customFormat="1" ht="37" thickBot="1">
      <c r="A82" s="18"/>
      <c r="B82" s="419" t="s">
        <v>1443</v>
      </c>
      <c r="C82" s="420" t="s">
        <v>1444</v>
      </c>
      <c r="D82" s="421">
        <v>2024</v>
      </c>
      <c r="E82" s="418">
        <v>3120</v>
      </c>
      <c r="F82" s="418">
        <v>1979</v>
      </c>
      <c r="G82" s="416" t="s">
        <v>1221</v>
      </c>
      <c r="H82" s="869" t="s">
        <v>1115</v>
      </c>
      <c r="I82" s="219" t="s">
        <v>1116</v>
      </c>
      <c r="J82" s="416" t="s">
        <v>3</v>
      </c>
      <c r="K82" s="220" t="s">
        <v>1318</v>
      </c>
      <c r="L82" s="417" t="s">
        <v>278</v>
      </c>
      <c r="M82" s="418">
        <v>3120</v>
      </c>
      <c r="N82" s="15" t="s">
        <v>7</v>
      </c>
      <c r="O82" s="24"/>
      <c r="P82" s="884"/>
      <c r="Q82" s="855" t="s">
        <v>5</v>
      </c>
      <c r="R82" s="855" t="s">
        <v>5</v>
      </c>
      <c r="S82" s="16" t="s">
        <v>6</v>
      </c>
      <c r="T82" s="14"/>
      <c r="U82" s="938" t="s">
        <v>4</v>
      </c>
      <c r="V82" s="938" t="s">
        <v>206</v>
      </c>
      <c r="W82" s="938" t="s">
        <v>4</v>
      </c>
      <c r="X82" s="938" t="s">
        <v>4</v>
      </c>
      <c r="Y82" s="938" t="s">
        <v>4</v>
      </c>
      <c r="Z82" s="938" t="s">
        <v>4</v>
      </c>
      <c r="AA82" s="938" t="s">
        <v>4</v>
      </c>
      <c r="AB82" s="938" t="s">
        <v>206</v>
      </c>
      <c r="AC82" s="938" t="s">
        <v>4</v>
      </c>
      <c r="AD82"/>
      <c r="AE82" s="935" t="s">
        <v>6</v>
      </c>
      <c r="AF82" s="935" t="s">
        <v>0</v>
      </c>
      <c r="AG82" s="8"/>
      <c r="AH82" s="8"/>
      <c r="AI82" s="8"/>
    </row>
    <row r="83" spans="1:35" s="9" customFormat="1" ht="37" thickBot="1">
      <c r="A83" s="18"/>
      <c r="B83" s="419" t="s">
        <v>1443</v>
      </c>
      <c r="C83" s="420" t="s">
        <v>1444</v>
      </c>
      <c r="D83" s="421">
        <v>2024</v>
      </c>
      <c r="E83" s="418">
        <v>4644</v>
      </c>
      <c r="F83" s="418">
        <v>10395</v>
      </c>
      <c r="G83" s="416" t="s">
        <v>1221</v>
      </c>
      <c r="H83" s="869" t="s">
        <v>1302</v>
      </c>
      <c r="I83" s="219" t="s">
        <v>1319</v>
      </c>
      <c r="J83" s="416" t="s">
        <v>3</v>
      </c>
      <c r="K83" s="220" t="s">
        <v>1320</v>
      </c>
      <c r="L83" s="417" t="s">
        <v>278</v>
      </c>
      <c r="M83" s="418">
        <v>4644</v>
      </c>
      <c r="N83" s="15" t="s">
        <v>7</v>
      </c>
      <c r="O83" s="24"/>
      <c r="P83" s="884"/>
      <c r="Q83" s="855" t="s">
        <v>5</v>
      </c>
      <c r="R83" s="855" t="s">
        <v>5</v>
      </c>
      <c r="S83" s="16" t="s">
        <v>6</v>
      </c>
      <c r="T83" s="14"/>
      <c r="U83" s="938" t="s">
        <v>4</v>
      </c>
      <c r="V83" s="938" t="s">
        <v>206</v>
      </c>
      <c r="W83" s="938" t="s">
        <v>4</v>
      </c>
      <c r="X83" s="938" t="s">
        <v>4</v>
      </c>
      <c r="Y83" s="938" t="s">
        <v>4</v>
      </c>
      <c r="Z83" s="938" t="s">
        <v>4</v>
      </c>
      <c r="AA83" s="938" t="s">
        <v>4</v>
      </c>
      <c r="AB83" s="938" t="s">
        <v>206</v>
      </c>
      <c r="AC83" s="938" t="s">
        <v>4</v>
      </c>
      <c r="AD83"/>
      <c r="AE83" s="935" t="s">
        <v>6</v>
      </c>
      <c r="AF83" s="935" t="s">
        <v>0</v>
      </c>
      <c r="AG83" s="8"/>
      <c r="AH83" s="8"/>
      <c r="AI83" s="8"/>
    </row>
    <row r="84" spans="1:35" s="9" customFormat="1" ht="37" thickBot="1">
      <c r="A84" s="18"/>
      <c r="B84" s="419" t="s">
        <v>1443</v>
      </c>
      <c r="C84" s="420" t="s">
        <v>1444</v>
      </c>
      <c r="D84" s="421">
        <v>2024</v>
      </c>
      <c r="E84" s="418">
        <v>3140</v>
      </c>
      <c r="F84" s="418">
        <v>2017</v>
      </c>
      <c r="G84" s="416" t="s">
        <v>1221</v>
      </c>
      <c r="H84" s="869" t="s">
        <v>967</v>
      </c>
      <c r="I84" s="219" t="s">
        <v>1321</v>
      </c>
      <c r="J84" s="416" t="s">
        <v>10</v>
      </c>
      <c r="K84" s="220" t="s">
        <v>1322</v>
      </c>
      <c r="L84" s="417" t="s">
        <v>278</v>
      </c>
      <c r="M84" s="418">
        <v>3140</v>
      </c>
      <c r="N84" s="15" t="s">
        <v>7</v>
      </c>
      <c r="O84" s="24"/>
      <c r="P84" s="884"/>
      <c r="Q84" s="855" t="s">
        <v>5</v>
      </c>
      <c r="R84" s="855" t="s">
        <v>5</v>
      </c>
      <c r="S84" s="16" t="s">
        <v>6</v>
      </c>
      <c r="T84" s="14"/>
      <c r="U84" s="938" t="s">
        <v>4</v>
      </c>
      <c r="V84" s="938" t="s">
        <v>4</v>
      </c>
      <c r="W84" s="938" t="s">
        <v>206</v>
      </c>
      <c r="X84" s="938" t="s">
        <v>4</v>
      </c>
      <c r="Y84" s="938" t="s">
        <v>206</v>
      </c>
      <c r="Z84" s="938" t="s">
        <v>4</v>
      </c>
      <c r="AA84" s="938" t="s">
        <v>4</v>
      </c>
      <c r="AB84" s="938" t="s">
        <v>206</v>
      </c>
      <c r="AC84" s="938" t="s">
        <v>4</v>
      </c>
      <c r="AD84"/>
      <c r="AE84" s="935" t="s">
        <v>0</v>
      </c>
      <c r="AF84" s="935" t="s">
        <v>0</v>
      </c>
      <c r="AG84" s="8"/>
      <c r="AH84" s="8"/>
      <c r="AI84" s="8"/>
    </row>
    <row r="85" spans="1:35" s="9" customFormat="1" ht="37" thickBot="1">
      <c r="A85" s="18"/>
      <c r="B85" s="419" t="s">
        <v>1443</v>
      </c>
      <c r="C85" s="420" t="s">
        <v>1444</v>
      </c>
      <c r="D85" s="421">
        <v>2024</v>
      </c>
      <c r="E85" s="418">
        <v>3165</v>
      </c>
      <c r="F85" s="418">
        <v>2008</v>
      </c>
      <c r="G85" s="416" t="s">
        <v>1221</v>
      </c>
      <c r="H85" s="869" t="s">
        <v>967</v>
      </c>
      <c r="I85" s="219" t="s">
        <v>1323</v>
      </c>
      <c r="J85" s="416" t="s">
        <v>3</v>
      </c>
      <c r="K85" s="220" t="s">
        <v>1324</v>
      </c>
      <c r="L85" s="417" t="s">
        <v>278</v>
      </c>
      <c r="M85" s="418">
        <v>3165</v>
      </c>
      <c r="N85" s="15" t="s">
        <v>7</v>
      </c>
      <c r="O85" s="24"/>
      <c r="P85" s="884"/>
      <c r="Q85" s="855" t="s">
        <v>5</v>
      </c>
      <c r="R85" s="855" t="s">
        <v>5</v>
      </c>
      <c r="S85" s="16" t="s">
        <v>6</v>
      </c>
      <c r="T85" s="14"/>
      <c r="U85" s="938" t="s">
        <v>4</v>
      </c>
      <c r="V85" s="938" t="s">
        <v>4</v>
      </c>
      <c r="W85" s="938" t="s">
        <v>206</v>
      </c>
      <c r="X85" s="938" t="s">
        <v>4</v>
      </c>
      <c r="Y85" s="938" t="s">
        <v>206</v>
      </c>
      <c r="Z85" s="938" t="s">
        <v>4</v>
      </c>
      <c r="AA85" s="938" t="s">
        <v>4</v>
      </c>
      <c r="AB85" s="938" t="s">
        <v>206</v>
      </c>
      <c r="AC85" s="938" t="s">
        <v>4</v>
      </c>
      <c r="AD85"/>
      <c r="AE85" s="935" t="s">
        <v>0</v>
      </c>
      <c r="AF85" s="935" t="s">
        <v>0</v>
      </c>
      <c r="AG85" s="8"/>
      <c r="AH85" s="8"/>
      <c r="AI85" s="8"/>
    </row>
    <row r="86" spans="1:35" s="9" customFormat="1" ht="37" thickBot="1">
      <c r="A86" s="18"/>
      <c r="B86" s="419" t="s">
        <v>1443</v>
      </c>
      <c r="C86" s="420" t="s">
        <v>1444</v>
      </c>
      <c r="D86" s="421">
        <v>2024</v>
      </c>
      <c r="E86" s="418">
        <v>3153</v>
      </c>
      <c r="F86" s="418">
        <v>2015</v>
      </c>
      <c r="G86" s="416" t="s">
        <v>1221</v>
      </c>
      <c r="H86" s="869" t="s">
        <v>967</v>
      </c>
      <c r="I86" s="219" t="s">
        <v>1325</v>
      </c>
      <c r="J86" s="416" t="s">
        <v>3</v>
      </c>
      <c r="K86" s="220" t="s">
        <v>1326</v>
      </c>
      <c r="L86" s="417" t="s">
        <v>278</v>
      </c>
      <c r="M86" s="418">
        <v>3153</v>
      </c>
      <c r="N86" s="15" t="s">
        <v>7</v>
      </c>
      <c r="O86" s="24"/>
      <c r="P86" s="884"/>
      <c r="Q86" s="855" t="s">
        <v>5</v>
      </c>
      <c r="R86" s="855" t="s">
        <v>5</v>
      </c>
      <c r="S86" s="16" t="s">
        <v>6</v>
      </c>
      <c r="T86" s="14"/>
      <c r="U86" s="938" t="s">
        <v>4</v>
      </c>
      <c r="V86" s="938" t="s">
        <v>4</v>
      </c>
      <c r="W86" s="938" t="s">
        <v>206</v>
      </c>
      <c r="X86" s="938" t="s">
        <v>4</v>
      </c>
      <c r="Y86" s="938" t="s">
        <v>4</v>
      </c>
      <c r="Z86" s="938" t="s">
        <v>4</v>
      </c>
      <c r="AA86" s="938" t="s">
        <v>4</v>
      </c>
      <c r="AB86" s="938" t="s">
        <v>4</v>
      </c>
      <c r="AC86" s="938" t="s">
        <v>4</v>
      </c>
      <c r="AD86"/>
      <c r="AE86" s="935"/>
      <c r="AF86" s="935"/>
      <c r="AG86" s="8"/>
      <c r="AH86" s="8"/>
      <c r="AI86" s="8"/>
    </row>
    <row r="87" spans="1:35" s="9" customFormat="1" ht="37" thickBot="1">
      <c r="A87" s="18"/>
      <c r="B87" s="419" t="s">
        <v>1443</v>
      </c>
      <c r="C87" s="420" t="s">
        <v>1444</v>
      </c>
      <c r="D87" s="421">
        <v>2024</v>
      </c>
      <c r="E87" s="418">
        <v>3136</v>
      </c>
      <c r="F87" s="418">
        <v>2025</v>
      </c>
      <c r="G87" s="416" t="s">
        <v>1221</v>
      </c>
      <c r="H87" s="869" t="s">
        <v>967</v>
      </c>
      <c r="I87" s="219" t="s">
        <v>1187</v>
      </c>
      <c r="J87" s="416" t="s">
        <v>1188</v>
      </c>
      <c r="K87" s="220" t="s">
        <v>1189</v>
      </c>
      <c r="L87" s="417" t="s">
        <v>278</v>
      </c>
      <c r="M87" s="418">
        <v>3136</v>
      </c>
      <c r="N87" s="15" t="s">
        <v>7</v>
      </c>
      <c r="O87" s="24"/>
      <c r="P87" s="886"/>
      <c r="Q87" s="855" t="s">
        <v>5</v>
      </c>
      <c r="R87" s="855" t="s">
        <v>5</v>
      </c>
      <c r="S87" s="16" t="s">
        <v>6</v>
      </c>
      <c r="T87" s="14"/>
      <c r="U87" s="938" t="s">
        <v>4</v>
      </c>
      <c r="V87" s="938" t="s">
        <v>4</v>
      </c>
      <c r="W87" s="938" t="s">
        <v>206</v>
      </c>
      <c r="X87" s="938" t="s">
        <v>4</v>
      </c>
      <c r="Y87" s="938" t="s">
        <v>206</v>
      </c>
      <c r="Z87" s="938" t="s">
        <v>206</v>
      </c>
      <c r="AA87" s="938" t="s">
        <v>206</v>
      </c>
      <c r="AB87" s="938" t="s">
        <v>4</v>
      </c>
      <c r="AC87" s="938" t="s">
        <v>4</v>
      </c>
      <c r="AD87"/>
      <c r="AE87" s="935"/>
      <c r="AF87" s="935"/>
      <c r="AG87" s="8"/>
      <c r="AH87" s="8"/>
      <c r="AI87" s="8"/>
    </row>
    <row r="88" spans="1:35" s="9" customFormat="1" ht="37" thickBot="1">
      <c r="A88" s="18"/>
      <c r="B88" s="419" t="s">
        <v>1443</v>
      </c>
      <c r="C88" s="420" t="s">
        <v>1444</v>
      </c>
      <c r="D88" s="421">
        <v>2024</v>
      </c>
      <c r="E88" s="418">
        <v>2514</v>
      </c>
      <c r="F88" s="418">
        <v>2539</v>
      </c>
      <c r="G88" s="416" t="s">
        <v>1221</v>
      </c>
      <c r="H88" s="869" t="s">
        <v>964</v>
      </c>
      <c r="I88" s="219" t="s">
        <v>965</v>
      </c>
      <c r="J88" s="416" t="s">
        <v>3</v>
      </c>
      <c r="K88" s="220" t="s">
        <v>966</v>
      </c>
      <c r="L88" s="417" t="s">
        <v>278</v>
      </c>
      <c r="M88" s="418">
        <v>2514</v>
      </c>
      <c r="N88" s="15" t="s">
        <v>7</v>
      </c>
      <c r="O88" s="24"/>
      <c r="P88" s="884"/>
      <c r="Q88" s="855" t="s">
        <v>5</v>
      </c>
      <c r="R88" s="855" t="s">
        <v>5</v>
      </c>
      <c r="S88" s="16" t="s">
        <v>6</v>
      </c>
      <c r="T88" s="14"/>
      <c r="U88" s="938" t="s">
        <v>4</v>
      </c>
      <c r="V88" s="938" t="s">
        <v>206</v>
      </c>
      <c r="W88" s="938" t="s">
        <v>206</v>
      </c>
      <c r="X88" s="938" t="s">
        <v>206</v>
      </c>
      <c r="Y88" s="938" t="s">
        <v>206</v>
      </c>
      <c r="Z88" s="938" t="s">
        <v>206</v>
      </c>
      <c r="AA88" s="938" t="s">
        <v>206</v>
      </c>
      <c r="AB88" s="938" t="s">
        <v>206</v>
      </c>
      <c r="AC88" s="938" t="s">
        <v>4</v>
      </c>
      <c r="AD88"/>
      <c r="AE88" s="935" t="s">
        <v>6</v>
      </c>
      <c r="AF88" s="935" t="s">
        <v>0</v>
      </c>
      <c r="AG88" s="8"/>
      <c r="AH88" s="8"/>
      <c r="AI88" s="8"/>
    </row>
    <row r="89" spans="1:35" s="9" customFormat="1" ht="37" thickBot="1">
      <c r="A89" s="18"/>
      <c r="B89" s="419" t="s">
        <v>1443</v>
      </c>
      <c r="C89" s="420" t="s">
        <v>1444</v>
      </c>
      <c r="D89" s="421">
        <v>2024</v>
      </c>
      <c r="E89" s="418">
        <v>4676</v>
      </c>
      <c r="F89" s="418">
        <v>10427</v>
      </c>
      <c r="G89" s="416" t="s">
        <v>1221</v>
      </c>
      <c r="H89" s="869" t="s">
        <v>993</v>
      </c>
      <c r="I89" s="219" t="s">
        <v>1327</v>
      </c>
      <c r="J89" s="416" t="s">
        <v>1283</v>
      </c>
      <c r="K89" s="220" t="s">
        <v>1328</v>
      </c>
      <c r="L89" s="417" t="s">
        <v>278</v>
      </c>
      <c r="M89" s="418">
        <v>4676</v>
      </c>
      <c r="N89" s="15" t="s">
        <v>7</v>
      </c>
      <c r="O89" s="24"/>
      <c r="P89" s="884"/>
      <c r="Q89" s="855" t="s">
        <v>5</v>
      </c>
      <c r="R89" s="855" t="s">
        <v>5</v>
      </c>
      <c r="S89" s="16" t="s">
        <v>6</v>
      </c>
      <c r="T89" s="14"/>
      <c r="U89" s="938" t="s">
        <v>4</v>
      </c>
      <c r="V89" s="938" t="s">
        <v>4</v>
      </c>
      <c r="W89" s="938" t="s">
        <v>4</v>
      </c>
      <c r="X89" s="938" t="s">
        <v>4</v>
      </c>
      <c r="Y89" s="938" t="s">
        <v>4</v>
      </c>
      <c r="Z89" s="938" t="s">
        <v>4</v>
      </c>
      <c r="AA89" s="938" t="s">
        <v>4</v>
      </c>
      <c r="AB89" s="938" t="s">
        <v>206</v>
      </c>
      <c r="AC89" s="938" t="s">
        <v>4</v>
      </c>
      <c r="AD89"/>
      <c r="AE89" s="935"/>
      <c r="AF89" s="935"/>
      <c r="AG89" s="8"/>
      <c r="AH89" s="8"/>
      <c r="AI89" s="8"/>
    </row>
    <row r="90" spans="1:35" s="9" customFormat="1" ht="37" thickBot="1">
      <c r="A90" s="18"/>
      <c r="B90" s="419" t="s">
        <v>1443</v>
      </c>
      <c r="C90" s="420" t="s">
        <v>1444</v>
      </c>
      <c r="D90" s="421">
        <v>2024</v>
      </c>
      <c r="E90" s="418">
        <v>2683</v>
      </c>
      <c r="F90" s="418">
        <v>4073</v>
      </c>
      <c r="G90" s="416" t="s">
        <v>1221</v>
      </c>
      <c r="H90" s="869" t="s">
        <v>1027</v>
      </c>
      <c r="I90" s="219" t="s">
        <v>1329</v>
      </c>
      <c r="J90" s="416" t="s">
        <v>1330</v>
      </c>
      <c r="K90" s="220" t="s">
        <v>1331</v>
      </c>
      <c r="L90" s="417" t="s">
        <v>278</v>
      </c>
      <c r="M90" s="418">
        <v>2683</v>
      </c>
      <c r="N90" s="15" t="s">
        <v>7</v>
      </c>
      <c r="O90" s="24"/>
      <c r="P90" s="884"/>
      <c r="Q90" s="855" t="s">
        <v>5</v>
      </c>
      <c r="R90" s="855" t="s">
        <v>5</v>
      </c>
      <c r="S90" s="16" t="s">
        <v>6</v>
      </c>
      <c r="T90" s="14"/>
      <c r="U90" s="938" t="s">
        <v>4</v>
      </c>
      <c r="V90" s="938" t="s">
        <v>4</v>
      </c>
      <c r="W90" s="938" t="s">
        <v>206</v>
      </c>
      <c r="X90" s="938" t="s">
        <v>4</v>
      </c>
      <c r="Y90" s="938" t="s">
        <v>4</v>
      </c>
      <c r="Z90" s="938" t="s">
        <v>4</v>
      </c>
      <c r="AA90" s="938" t="s">
        <v>4</v>
      </c>
      <c r="AB90" s="938" t="s">
        <v>206</v>
      </c>
      <c r="AC90" s="938" t="s">
        <v>4</v>
      </c>
      <c r="AD90"/>
      <c r="AE90" s="935"/>
      <c r="AF90" s="935"/>
      <c r="AG90" s="8"/>
      <c r="AH90" s="8"/>
      <c r="AI90" s="8"/>
    </row>
    <row r="91" spans="1:35" s="9" customFormat="1" ht="37" thickBot="1">
      <c r="A91" s="18"/>
      <c r="B91" s="419" t="s">
        <v>1443</v>
      </c>
      <c r="C91" s="420" t="s">
        <v>1444</v>
      </c>
      <c r="D91" s="421">
        <v>2024</v>
      </c>
      <c r="E91" s="418">
        <v>2672</v>
      </c>
      <c r="F91" s="418">
        <v>4075</v>
      </c>
      <c r="G91" s="416" t="s">
        <v>1221</v>
      </c>
      <c r="H91" s="869" t="s">
        <v>1027</v>
      </c>
      <c r="I91" s="219" t="s">
        <v>1332</v>
      </c>
      <c r="J91" s="416" t="s">
        <v>1333</v>
      </c>
      <c r="K91" s="220" t="s">
        <v>1334</v>
      </c>
      <c r="L91" s="417" t="s">
        <v>278</v>
      </c>
      <c r="M91" s="418">
        <v>2672</v>
      </c>
      <c r="N91" s="15" t="s">
        <v>7</v>
      </c>
      <c r="O91" s="24"/>
      <c r="P91" s="884"/>
      <c r="Q91" s="855" t="s">
        <v>5</v>
      </c>
      <c r="R91" s="855" t="s">
        <v>5</v>
      </c>
      <c r="S91" s="16" t="s">
        <v>6</v>
      </c>
      <c r="T91" s="14"/>
      <c r="U91" s="938" t="s">
        <v>4</v>
      </c>
      <c r="V91" s="938" t="s">
        <v>4</v>
      </c>
      <c r="W91" s="938" t="s">
        <v>4</v>
      </c>
      <c r="X91" s="938" t="s">
        <v>4</v>
      </c>
      <c r="Y91" s="938" t="s">
        <v>4</v>
      </c>
      <c r="Z91" s="938" t="s">
        <v>4</v>
      </c>
      <c r="AA91" s="938" t="s">
        <v>4</v>
      </c>
      <c r="AB91" s="938" t="s">
        <v>206</v>
      </c>
      <c r="AC91" s="938" t="s">
        <v>4</v>
      </c>
      <c r="AD91"/>
      <c r="AE91" s="935"/>
      <c r="AF91" s="935"/>
      <c r="AG91" s="8"/>
      <c r="AH91" s="8"/>
      <c r="AI91" s="8"/>
    </row>
    <row r="92" spans="1:35" s="9" customFormat="1" ht="37" thickBot="1">
      <c r="A92" s="18"/>
      <c r="B92" s="419" t="s">
        <v>1443</v>
      </c>
      <c r="C92" s="420" t="s">
        <v>1444</v>
      </c>
      <c r="D92" s="421">
        <v>2024</v>
      </c>
      <c r="E92" s="418">
        <v>4609</v>
      </c>
      <c r="F92" s="418">
        <v>10323</v>
      </c>
      <c r="G92" s="416" t="s">
        <v>1221</v>
      </c>
      <c r="H92" s="869" t="s">
        <v>944</v>
      </c>
      <c r="I92" s="219" t="s">
        <v>1335</v>
      </c>
      <c r="J92" s="416" t="s">
        <v>1080</v>
      </c>
      <c r="K92" s="220" t="s">
        <v>1336</v>
      </c>
      <c r="L92" s="417" t="s">
        <v>278</v>
      </c>
      <c r="M92" s="418">
        <v>4609</v>
      </c>
      <c r="N92" s="15" t="s">
        <v>7</v>
      </c>
      <c r="O92" s="24"/>
      <c r="P92" s="884"/>
      <c r="Q92" s="855" t="s">
        <v>5</v>
      </c>
      <c r="R92" s="855" t="s">
        <v>5</v>
      </c>
      <c r="S92" s="16" t="s">
        <v>6</v>
      </c>
      <c r="T92" s="14"/>
      <c r="U92" s="938" t="s">
        <v>4</v>
      </c>
      <c r="V92" s="938" t="s">
        <v>206</v>
      </c>
      <c r="W92" s="938" t="s">
        <v>4</v>
      </c>
      <c r="X92" s="938" t="s">
        <v>4</v>
      </c>
      <c r="Y92" s="938" t="s">
        <v>4</v>
      </c>
      <c r="Z92" s="938" t="s">
        <v>4</v>
      </c>
      <c r="AA92" s="938" t="s">
        <v>4</v>
      </c>
      <c r="AB92" s="938" t="s">
        <v>206</v>
      </c>
      <c r="AC92" s="938" t="s">
        <v>4</v>
      </c>
      <c r="AD92"/>
      <c r="AE92" s="935"/>
      <c r="AF92" s="935"/>
      <c r="AG92" s="8"/>
      <c r="AH92" s="8"/>
      <c r="AI92" s="8"/>
    </row>
    <row r="93" spans="1:35" s="9" customFormat="1" ht="37" thickBot="1">
      <c r="A93" s="18"/>
      <c r="B93" s="419" t="s">
        <v>1443</v>
      </c>
      <c r="C93" s="420" t="s">
        <v>1444</v>
      </c>
      <c r="D93" s="421">
        <v>2024</v>
      </c>
      <c r="E93" s="418">
        <v>3106</v>
      </c>
      <c r="F93" s="418">
        <v>1991</v>
      </c>
      <c r="G93" s="416" t="s">
        <v>1221</v>
      </c>
      <c r="H93" s="869" t="s">
        <v>1337</v>
      </c>
      <c r="I93" s="219" t="s">
        <v>1338</v>
      </c>
      <c r="J93" s="416" t="s">
        <v>10</v>
      </c>
      <c r="K93" s="220" t="s">
        <v>1339</v>
      </c>
      <c r="L93" s="417" t="s">
        <v>278</v>
      </c>
      <c r="M93" s="418">
        <v>3106</v>
      </c>
      <c r="N93" s="15" t="s">
        <v>7</v>
      </c>
      <c r="O93" s="24"/>
      <c r="P93" s="884"/>
      <c r="Q93" s="855" t="s">
        <v>5</v>
      </c>
      <c r="R93" s="855" t="s">
        <v>5</v>
      </c>
      <c r="S93" s="16" t="s">
        <v>6</v>
      </c>
      <c r="T93" s="14"/>
      <c r="U93" s="938" t="s">
        <v>206</v>
      </c>
      <c r="V93" s="938" t="s">
        <v>206</v>
      </c>
      <c r="W93" s="938" t="s">
        <v>206</v>
      </c>
      <c r="X93" s="938" t="s">
        <v>206</v>
      </c>
      <c r="Y93" s="938" t="s">
        <v>4</v>
      </c>
      <c r="Z93" s="938" t="s">
        <v>4</v>
      </c>
      <c r="AA93" s="938" t="s">
        <v>4</v>
      </c>
      <c r="AB93" s="938" t="s">
        <v>4</v>
      </c>
      <c r="AC93" s="938" t="s">
        <v>4</v>
      </c>
      <c r="AD93"/>
      <c r="AE93" s="935" t="s">
        <v>0</v>
      </c>
      <c r="AF93" s="935" t="s">
        <v>1</v>
      </c>
      <c r="AG93" s="8"/>
      <c r="AH93" s="8"/>
      <c r="AI93" s="8"/>
    </row>
    <row r="94" spans="1:35" s="9" customFormat="1" ht="37" thickBot="1">
      <c r="A94" s="18"/>
      <c r="B94" s="419" t="s">
        <v>1443</v>
      </c>
      <c r="C94" s="420" t="s">
        <v>1444</v>
      </c>
      <c r="D94" s="421">
        <v>2024</v>
      </c>
      <c r="E94" s="418">
        <v>3692</v>
      </c>
      <c r="F94" s="418">
        <v>7632</v>
      </c>
      <c r="G94" s="416" t="s">
        <v>1221</v>
      </c>
      <c r="H94" s="869" t="s">
        <v>937</v>
      </c>
      <c r="I94" s="219" t="s">
        <v>938</v>
      </c>
      <c r="J94" s="416" t="s">
        <v>915</v>
      </c>
      <c r="K94" s="220" t="s">
        <v>939</v>
      </c>
      <c r="L94" s="417" t="s">
        <v>278</v>
      </c>
      <c r="M94" s="418">
        <v>3692</v>
      </c>
      <c r="N94" s="15" t="s">
        <v>7</v>
      </c>
      <c r="O94" s="24"/>
      <c r="P94" s="884"/>
      <c r="Q94" s="855" t="s">
        <v>5</v>
      </c>
      <c r="R94" s="855" t="s">
        <v>5</v>
      </c>
      <c r="S94" s="16" t="s">
        <v>6</v>
      </c>
      <c r="T94" s="14"/>
      <c r="U94" s="938" t="s">
        <v>4</v>
      </c>
      <c r="V94" s="938" t="s">
        <v>206</v>
      </c>
      <c r="W94" s="938" t="s">
        <v>4</v>
      </c>
      <c r="X94" s="938" t="s">
        <v>4</v>
      </c>
      <c r="Y94" s="938" t="s">
        <v>4</v>
      </c>
      <c r="Z94" s="938" t="s">
        <v>4</v>
      </c>
      <c r="AA94" s="938" t="s">
        <v>206</v>
      </c>
      <c r="AB94" s="938" t="s">
        <v>4</v>
      </c>
      <c r="AC94" s="938" t="s">
        <v>4</v>
      </c>
      <c r="AD94"/>
      <c r="AE94" s="935"/>
      <c r="AF94" s="935"/>
      <c r="AG94" s="8"/>
      <c r="AH94" s="8"/>
      <c r="AI94" s="8"/>
    </row>
    <row r="95" spans="1:35" s="9" customFormat="1" ht="37" thickBot="1">
      <c r="A95" s="18"/>
      <c r="B95" s="419" t="s">
        <v>1443</v>
      </c>
      <c r="C95" s="420" t="s">
        <v>1444</v>
      </c>
      <c r="D95" s="421">
        <v>2024</v>
      </c>
      <c r="E95" s="418">
        <v>3318</v>
      </c>
      <c r="F95" s="418">
        <v>2263</v>
      </c>
      <c r="G95" s="416" t="s">
        <v>1221</v>
      </c>
      <c r="H95" s="869" t="s">
        <v>970</v>
      </c>
      <c r="I95" s="219" t="s">
        <v>1340</v>
      </c>
      <c r="J95" s="416" t="s">
        <v>3</v>
      </c>
      <c r="K95" s="220" t="s">
        <v>1341</v>
      </c>
      <c r="L95" s="417" t="s">
        <v>278</v>
      </c>
      <c r="M95" s="418">
        <v>3318</v>
      </c>
      <c r="N95" s="15" t="s">
        <v>7</v>
      </c>
      <c r="O95" s="24"/>
      <c r="P95" s="884"/>
      <c r="Q95" s="855" t="s">
        <v>5</v>
      </c>
      <c r="R95" s="855" t="s">
        <v>5</v>
      </c>
      <c r="S95" s="16" t="s">
        <v>6</v>
      </c>
      <c r="T95" s="14"/>
      <c r="U95" s="938" t="s">
        <v>4</v>
      </c>
      <c r="V95" s="938" t="s">
        <v>206</v>
      </c>
      <c r="W95" s="938" t="s">
        <v>206</v>
      </c>
      <c r="X95" s="938" t="s">
        <v>4</v>
      </c>
      <c r="Y95" s="938" t="s">
        <v>206</v>
      </c>
      <c r="Z95" s="938" t="s">
        <v>206</v>
      </c>
      <c r="AA95" s="938" t="s">
        <v>206</v>
      </c>
      <c r="AB95" s="938" t="s">
        <v>206</v>
      </c>
      <c r="AC95" s="938" t="s">
        <v>4</v>
      </c>
      <c r="AD95"/>
      <c r="AE95" s="935" t="s">
        <v>6</v>
      </c>
      <c r="AF95" s="935" t="s">
        <v>8</v>
      </c>
      <c r="AG95" s="8"/>
      <c r="AH95" s="8"/>
      <c r="AI95" s="8"/>
    </row>
    <row r="96" spans="1:35" s="9" customFormat="1" ht="37" thickBot="1">
      <c r="A96" s="18"/>
      <c r="B96" s="419" t="s">
        <v>1443</v>
      </c>
      <c r="C96" s="420" t="s">
        <v>1444</v>
      </c>
      <c r="D96" s="421">
        <v>2024</v>
      </c>
      <c r="E96" s="418">
        <v>3343</v>
      </c>
      <c r="F96" s="418">
        <v>2246</v>
      </c>
      <c r="G96" s="416" t="s">
        <v>1221</v>
      </c>
      <c r="H96" s="869" t="s">
        <v>970</v>
      </c>
      <c r="I96" s="219" t="s">
        <v>1119</v>
      </c>
      <c r="J96" s="416" t="s">
        <v>10</v>
      </c>
      <c r="K96" s="220" t="s">
        <v>1120</v>
      </c>
      <c r="L96" s="417" t="s">
        <v>278</v>
      </c>
      <c r="M96" s="418">
        <v>3343</v>
      </c>
      <c r="N96" s="15" t="s">
        <v>7</v>
      </c>
      <c r="O96" s="24"/>
      <c r="P96" s="884"/>
      <c r="Q96" s="855" t="s">
        <v>5</v>
      </c>
      <c r="R96" s="855" t="s">
        <v>5</v>
      </c>
      <c r="S96" s="16" t="s">
        <v>6</v>
      </c>
      <c r="T96" s="14"/>
      <c r="U96" s="938" t="s">
        <v>4</v>
      </c>
      <c r="V96" s="938" t="s">
        <v>206</v>
      </c>
      <c r="W96" s="938" t="s">
        <v>4</v>
      </c>
      <c r="X96" s="938" t="s">
        <v>4</v>
      </c>
      <c r="Y96" s="938" t="s">
        <v>206</v>
      </c>
      <c r="Z96" s="938" t="s">
        <v>4</v>
      </c>
      <c r="AA96" s="938" t="s">
        <v>4</v>
      </c>
      <c r="AB96" s="938" t="s">
        <v>4</v>
      </c>
      <c r="AC96" s="938" t="s">
        <v>4</v>
      </c>
      <c r="AD96"/>
      <c r="AE96" s="935" t="s">
        <v>6</v>
      </c>
      <c r="AF96" s="935" t="s">
        <v>0</v>
      </c>
      <c r="AG96" s="8"/>
      <c r="AH96" s="8"/>
      <c r="AI96" s="8"/>
    </row>
    <row r="97" spans="1:35" s="9" customFormat="1" ht="37" thickBot="1">
      <c r="A97" s="18"/>
      <c r="B97" s="419" t="s">
        <v>1443</v>
      </c>
      <c r="C97" s="420" t="s">
        <v>1444</v>
      </c>
      <c r="D97" s="421">
        <v>2024</v>
      </c>
      <c r="E97" s="418">
        <v>3278</v>
      </c>
      <c r="F97" s="418">
        <v>2296</v>
      </c>
      <c r="G97" s="416" t="s">
        <v>1221</v>
      </c>
      <c r="H97" s="869" t="s">
        <v>970</v>
      </c>
      <c r="I97" s="219" t="s">
        <v>1342</v>
      </c>
      <c r="J97" s="416" t="s">
        <v>1343</v>
      </c>
      <c r="K97" s="220" t="s">
        <v>1344</v>
      </c>
      <c r="L97" s="417" t="s">
        <v>278</v>
      </c>
      <c r="M97" s="418">
        <v>3278</v>
      </c>
      <c r="N97" s="15" t="s">
        <v>7</v>
      </c>
      <c r="O97" s="24"/>
      <c r="P97" s="884"/>
      <c r="Q97" s="855" t="s">
        <v>5</v>
      </c>
      <c r="R97" s="855" t="s">
        <v>5</v>
      </c>
      <c r="S97" s="16" t="s">
        <v>6</v>
      </c>
      <c r="T97" s="14"/>
      <c r="U97" s="938" t="s">
        <v>4</v>
      </c>
      <c r="V97" s="938" t="s">
        <v>4</v>
      </c>
      <c r="W97" s="938" t="s">
        <v>4</v>
      </c>
      <c r="X97" s="938" t="s">
        <v>206</v>
      </c>
      <c r="Y97" s="938" t="s">
        <v>206</v>
      </c>
      <c r="Z97" s="938" t="s">
        <v>206</v>
      </c>
      <c r="AA97" s="938" t="s">
        <v>4</v>
      </c>
      <c r="AB97" s="938" t="s">
        <v>4</v>
      </c>
      <c r="AC97" s="938" t="s">
        <v>4</v>
      </c>
      <c r="AD97"/>
      <c r="AE97" s="935"/>
      <c r="AF97" s="935"/>
      <c r="AG97" s="8"/>
      <c r="AH97" s="8"/>
      <c r="AI97" s="8"/>
    </row>
    <row r="98" spans="1:35" s="9" customFormat="1" ht="37" thickBot="1">
      <c r="A98" s="18"/>
      <c r="B98" s="419" t="s">
        <v>1443</v>
      </c>
      <c r="C98" s="420" t="s">
        <v>1444</v>
      </c>
      <c r="D98" s="421">
        <v>2024</v>
      </c>
      <c r="E98" s="418">
        <v>459627</v>
      </c>
      <c r="F98" s="418">
        <v>2235</v>
      </c>
      <c r="G98" s="416" t="s">
        <v>1221</v>
      </c>
      <c r="H98" s="869" t="s">
        <v>970</v>
      </c>
      <c r="I98" s="219" t="s">
        <v>1106</v>
      </c>
      <c r="J98" s="416" t="s">
        <v>1107</v>
      </c>
      <c r="K98" s="887" t="s">
        <v>1108</v>
      </c>
      <c r="L98" s="417" t="s">
        <v>278</v>
      </c>
      <c r="M98" s="418">
        <v>459627</v>
      </c>
      <c r="N98" s="15" t="s">
        <v>7</v>
      </c>
      <c r="O98" s="24"/>
      <c r="P98" s="884"/>
      <c r="Q98" s="855" t="s">
        <v>5</v>
      </c>
      <c r="R98" s="855" t="s">
        <v>5</v>
      </c>
      <c r="S98" s="16" t="s">
        <v>6</v>
      </c>
      <c r="T98" s="14"/>
      <c r="U98" s="938" t="s">
        <v>4</v>
      </c>
      <c r="V98" s="938" t="s">
        <v>4</v>
      </c>
      <c r="W98" s="938" t="s">
        <v>206</v>
      </c>
      <c r="X98" s="938" t="s">
        <v>4</v>
      </c>
      <c r="Y98" s="938" t="s">
        <v>206</v>
      </c>
      <c r="Z98" s="938" t="s">
        <v>4</v>
      </c>
      <c r="AA98" s="938" t="s">
        <v>4</v>
      </c>
      <c r="AB98" s="938" t="s">
        <v>4</v>
      </c>
      <c r="AC98" s="938" t="s">
        <v>4</v>
      </c>
      <c r="AD98"/>
      <c r="AE98" s="935"/>
      <c r="AF98" s="935"/>
      <c r="AG98" s="8"/>
      <c r="AH98" s="8"/>
      <c r="AI98" s="8"/>
    </row>
    <row r="99" spans="1:35" s="9" customFormat="1" ht="37" thickBot="1">
      <c r="A99" s="18"/>
      <c r="B99" s="419" t="s">
        <v>1443</v>
      </c>
      <c r="C99" s="420" t="s">
        <v>1444</v>
      </c>
      <c r="D99" s="421">
        <v>2024</v>
      </c>
      <c r="E99" s="418">
        <v>3371</v>
      </c>
      <c r="F99" s="418">
        <v>2237</v>
      </c>
      <c r="G99" s="416" t="s">
        <v>1221</v>
      </c>
      <c r="H99" s="869" t="s">
        <v>970</v>
      </c>
      <c r="I99" s="219" t="s">
        <v>1158</v>
      </c>
      <c r="J99" s="416" t="s">
        <v>3</v>
      </c>
      <c r="K99" s="220" t="s">
        <v>1159</v>
      </c>
      <c r="L99" s="417" t="s">
        <v>278</v>
      </c>
      <c r="M99" s="418">
        <v>3371</v>
      </c>
      <c r="N99" s="15" t="s">
        <v>7</v>
      </c>
      <c r="O99" s="24"/>
      <c r="P99" s="884"/>
      <c r="Q99" s="855" t="s">
        <v>5</v>
      </c>
      <c r="R99" s="855" t="s">
        <v>5</v>
      </c>
      <c r="S99" s="16" t="s">
        <v>6</v>
      </c>
      <c r="T99" s="14"/>
      <c r="U99" s="938" t="s">
        <v>4</v>
      </c>
      <c r="V99" s="938" t="s">
        <v>4</v>
      </c>
      <c r="W99" s="938" t="s">
        <v>4</v>
      </c>
      <c r="X99" s="938" t="s">
        <v>4</v>
      </c>
      <c r="Y99" s="938" t="s">
        <v>206</v>
      </c>
      <c r="Z99" s="938" t="s">
        <v>4</v>
      </c>
      <c r="AA99" s="938" t="s">
        <v>4</v>
      </c>
      <c r="AB99" s="938" t="s">
        <v>4</v>
      </c>
      <c r="AC99" s="938" t="s">
        <v>4</v>
      </c>
      <c r="AD99"/>
      <c r="AE99" s="935"/>
      <c r="AF99" s="935"/>
      <c r="AG99" s="8"/>
      <c r="AH99" s="8"/>
      <c r="AI99" s="8"/>
    </row>
    <row r="100" spans="1:35" s="9" customFormat="1" ht="37" thickBot="1">
      <c r="A100" s="18"/>
      <c r="B100" s="419" t="s">
        <v>1443</v>
      </c>
      <c r="C100" s="420" t="s">
        <v>1444</v>
      </c>
      <c r="D100" s="421">
        <v>2024</v>
      </c>
      <c r="E100" s="418">
        <v>364251</v>
      </c>
      <c r="F100" s="418">
        <v>2266</v>
      </c>
      <c r="G100" s="416" t="s">
        <v>1221</v>
      </c>
      <c r="H100" s="869" t="s">
        <v>970</v>
      </c>
      <c r="I100" s="219" t="s">
        <v>1345</v>
      </c>
      <c r="J100" s="416" t="s">
        <v>1346</v>
      </c>
      <c r="K100" s="220" t="s">
        <v>1347</v>
      </c>
      <c r="L100" s="417" t="s">
        <v>278</v>
      </c>
      <c r="M100" s="418">
        <v>364251</v>
      </c>
      <c r="N100" s="15" t="s">
        <v>7</v>
      </c>
      <c r="O100" s="24"/>
      <c r="P100" s="884"/>
      <c r="Q100" s="855" t="s">
        <v>5</v>
      </c>
      <c r="R100" s="855" t="s">
        <v>5</v>
      </c>
      <c r="S100" s="16" t="s">
        <v>6</v>
      </c>
      <c r="T100" s="14"/>
      <c r="U100" s="938" t="s">
        <v>4</v>
      </c>
      <c r="V100" s="938" t="s">
        <v>4</v>
      </c>
      <c r="W100" s="938" t="s">
        <v>206</v>
      </c>
      <c r="X100" s="938" t="s">
        <v>4</v>
      </c>
      <c r="Y100" s="938" t="s">
        <v>4</v>
      </c>
      <c r="Z100" s="938" t="s">
        <v>4</v>
      </c>
      <c r="AA100" s="938" t="s">
        <v>4</v>
      </c>
      <c r="AB100" s="938" t="s">
        <v>4</v>
      </c>
      <c r="AC100" s="938" t="s">
        <v>4</v>
      </c>
      <c r="AD100"/>
      <c r="AE100" s="935"/>
      <c r="AF100" s="935"/>
      <c r="AG100" s="8"/>
      <c r="AH100" s="8"/>
      <c r="AI100" s="8"/>
    </row>
    <row r="101" spans="1:35" s="9" customFormat="1" ht="37" thickBot="1">
      <c r="A101" s="18"/>
      <c r="B101" s="419" t="s">
        <v>1443</v>
      </c>
      <c r="C101" s="420" t="s">
        <v>1444</v>
      </c>
      <c r="D101" s="421">
        <v>2024</v>
      </c>
      <c r="E101" s="418">
        <v>3716</v>
      </c>
      <c r="F101" s="418">
        <v>10130</v>
      </c>
      <c r="G101" s="416" t="s">
        <v>1221</v>
      </c>
      <c r="H101" s="869" t="s">
        <v>941</v>
      </c>
      <c r="I101" s="219" t="s">
        <v>1348</v>
      </c>
      <c r="J101" s="416" t="s">
        <v>1349</v>
      </c>
      <c r="K101" s="220" t="s">
        <v>1350</v>
      </c>
      <c r="L101" s="417" t="s">
        <v>278</v>
      </c>
      <c r="M101" s="418">
        <v>3716</v>
      </c>
      <c r="N101" s="15" t="s">
        <v>7</v>
      </c>
      <c r="O101" s="24"/>
      <c r="P101" s="884"/>
      <c r="Q101" s="855" t="s">
        <v>5</v>
      </c>
      <c r="R101" s="855" t="s">
        <v>5</v>
      </c>
      <c r="S101" s="16" t="s">
        <v>6</v>
      </c>
      <c r="T101" s="14"/>
      <c r="U101" s="938" t="s">
        <v>4</v>
      </c>
      <c r="V101" s="938" t="s">
        <v>4</v>
      </c>
      <c r="W101" s="938" t="s">
        <v>4</v>
      </c>
      <c r="X101" s="938" t="s">
        <v>4</v>
      </c>
      <c r="Y101" s="938" t="s">
        <v>4</v>
      </c>
      <c r="Z101" s="938" t="s">
        <v>4</v>
      </c>
      <c r="AA101" s="938" t="s">
        <v>4</v>
      </c>
      <c r="AB101" s="938" t="s">
        <v>206</v>
      </c>
      <c r="AC101" s="938" t="s">
        <v>4</v>
      </c>
      <c r="AD101"/>
      <c r="AE101" s="935" t="s">
        <v>6</v>
      </c>
      <c r="AF101" s="935" t="s">
        <v>0</v>
      </c>
      <c r="AG101" s="8"/>
      <c r="AH101" s="8"/>
      <c r="AI101" s="8"/>
    </row>
    <row r="102" spans="1:35" s="9" customFormat="1" ht="37" thickBot="1">
      <c r="A102" s="18"/>
      <c r="B102" s="419" t="s">
        <v>1443</v>
      </c>
      <c r="C102" s="420" t="s">
        <v>1444</v>
      </c>
      <c r="D102" s="421">
        <v>2024</v>
      </c>
      <c r="E102" s="418">
        <v>961306</v>
      </c>
      <c r="F102" s="418">
        <v>10093</v>
      </c>
      <c r="G102" s="416" t="s">
        <v>1221</v>
      </c>
      <c r="H102" s="869" t="s">
        <v>941</v>
      </c>
      <c r="I102" s="219" t="s">
        <v>1465</v>
      </c>
      <c r="J102" s="416" t="s">
        <v>1351</v>
      </c>
      <c r="K102" s="220" t="s">
        <v>1352</v>
      </c>
      <c r="L102" s="417" t="s">
        <v>278</v>
      </c>
      <c r="M102" s="418">
        <v>961306</v>
      </c>
      <c r="N102" s="15" t="s">
        <v>7</v>
      </c>
      <c r="O102" s="24"/>
      <c r="P102" s="884"/>
      <c r="Q102" s="855" t="s">
        <v>5</v>
      </c>
      <c r="R102" s="855" t="s">
        <v>5</v>
      </c>
      <c r="S102" s="16" t="s">
        <v>6</v>
      </c>
      <c r="T102" s="14"/>
      <c r="U102" s="938" t="s">
        <v>4</v>
      </c>
      <c r="V102" s="938" t="s">
        <v>206</v>
      </c>
      <c r="W102" s="938" t="s">
        <v>206</v>
      </c>
      <c r="X102" s="938" t="s">
        <v>4</v>
      </c>
      <c r="Y102" s="938" t="s">
        <v>206</v>
      </c>
      <c r="Z102" s="938" t="s">
        <v>4</v>
      </c>
      <c r="AA102" s="938" t="s">
        <v>4</v>
      </c>
      <c r="AB102" s="938" t="s">
        <v>206</v>
      </c>
      <c r="AC102" s="938" t="s">
        <v>4</v>
      </c>
      <c r="AD102"/>
      <c r="AE102" s="935"/>
      <c r="AF102" s="935"/>
      <c r="AG102" s="8"/>
      <c r="AH102" s="8"/>
      <c r="AI102" s="8"/>
    </row>
    <row r="103" spans="1:35" s="9" customFormat="1" ht="37" thickBot="1">
      <c r="A103" s="18"/>
      <c r="B103" s="419" t="s">
        <v>1443</v>
      </c>
      <c r="C103" s="420" t="s">
        <v>1444</v>
      </c>
      <c r="D103" s="421">
        <v>2024</v>
      </c>
      <c r="E103" s="418">
        <v>3741</v>
      </c>
      <c r="F103" s="418">
        <v>10085</v>
      </c>
      <c r="G103" s="416" t="s">
        <v>1221</v>
      </c>
      <c r="H103" s="869" t="s">
        <v>941</v>
      </c>
      <c r="I103" s="219" t="s">
        <v>1141</v>
      </c>
      <c r="J103" s="416" t="s">
        <v>10</v>
      </c>
      <c r="K103" s="220" t="s">
        <v>1142</v>
      </c>
      <c r="L103" s="417" t="s">
        <v>278</v>
      </c>
      <c r="M103" s="418">
        <v>3741</v>
      </c>
      <c r="N103" s="15" t="s">
        <v>7</v>
      </c>
      <c r="O103" s="24"/>
      <c r="P103" s="884"/>
      <c r="Q103" s="855" t="s">
        <v>5</v>
      </c>
      <c r="R103" s="855" t="s">
        <v>5</v>
      </c>
      <c r="S103" s="16" t="s">
        <v>6</v>
      </c>
      <c r="T103" s="14"/>
      <c r="U103" s="938" t="s">
        <v>4</v>
      </c>
      <c r="V103" s="938" t="s">
        <v>4</v>
      </c>
      <c r="W103" s="938" t="s">
        <v>206</v>
      </c>
      <c r="X103" s="938" t="s">
        <v>4</v>
      </c>
      <c r="Y103" s="938" t="s">
        <v>206</v>
      </c>
      <c r="Z103" s="938" t="s">
        <v>206</v>
      </c>
      <c r="AA103" s="938" t="s">
        <v>206</v>
      </c>
      <c r="AB103" s="938" t="s">
        <v>206</v>
      </c>
      <c r="AC103" s="938" t="s">
        <v>4</v>
      </c>
      <c r="AD103"/>
      <c r="AE103" s="935"/>
      <c r="AF103" s="935"/>
      <c r="AG103" s="8"/>
      <c r="AH103" s="8"/>
      <c r="AI103" s="8"/>
    </row>
    <row r="104" spans="1:35" s="9" customFormat="1" ht="37" thickBot="1">
      <c r="A104" s="18"/>
      <c r="B104" s="419" t="s">
        <v>1443</v>
      </c>
      <c r="C104" s="420" t="s">
        <v>1444</v>
      </c>
      <c r="D104" s="421">
        <v>2024</v>
      </c>
      <c r="E104" s="418">
        <v>4338</v>
      </c>
      <c r="F104" s="418">
        <v>7315</v>
      </c>
      <c r="G104" s="416" t="s">
        <v>1221</v>
      </c>
      <c r="H104" s="869" t="s">
        <v>1095</v>
      </c>
      <c r="I104" s="219" t="s">
        <v>1096</v>
      </c>
      <c r="J104" s="416" t="s">
        <v>3</v>
      </c>
      <c r="K104" s="220" t="s">
        <v>1097</v>
      </c>
      <c r="L104" s="417" t="s">
        <v>278</v>
      </c>
      <c r="M104" s="418">
        <v>4338</v>
      </c>
      <c r="N104" s="15" t="s">
        <v>7</v>
      </c>
      <c r="O104" s="24"/>
      <c r="P104" s="884"/>
      <c r="Q104" s="855" t="s">
        <v>5</v>
      </c>
      <c r="R104" s="855" t="s">
        <v>5</v>
      </c>
      <c r="S104" s="16" t="s">
        <v>6</v>
      </c>
      <c r="T104" s="14"/>
      <c r="U104" s="938" t="s">
        <v>4</v>
      </c>
      <c r="V104" s="938" t="s">
        <v>206</v>
      </c>
      <c r="W104" s="938" t="s">
        <v>206</v>
      </c>
      <c r="X104" s="938" t="s">
        <v>4</v>
      </c>
      <c r="Y104" s="938" t="s">
        <v>206</v>
      </c>
      <c r="Z104" s="938" t="s">
        <v>206</v>
      </c>
      <c r="AA104" s="938" t="s">
        <v>4</v>
      </c>
      <c r="AB104" s="938" t="s">
        <v>206</v>
      </c>
      <c r="AC104" s="938" t="s">
        <v>4</v>
      </c>
      <c r="AD104"/>
      <c r="AE104" s="935"/>
      <c r="AF104" s="935"/>
      <c r="AG104" s="8"/>
      <c r="AH104" s="8"/>
      <c r="AI104" s="8"/>
    </row>
    <row r="105" spans="1:35" s="9" customFormat="1" ht="37" thickBot="1">
      <c r="A105" s="18"/>
      <c r="B105" s="419" t="s">
        <v>1443</v>
      </c>
      <c r="C105" s="420" t="s">
        <v>1444</v>
      </c>
      <c r="D105" s="421">
        <v>2024</v>
      </c>
      <c r="E105" s="418">
        <v>2447</v>
      </c>
      <c r="F105" s="418">
        <v>2585</v>
      </c>
      <c r="G105" s="416" t="s">
        <v>1221</v>
      </c>
      <c r="H105" s="869" t="s">
        <v>1000</v>
      </c>
      <c r="I105" s="219" t="s">
        <v>1353</v>
      </c>
      <c r="J105" s="416" t="s">
        <v>1354</v>
      </c>
      <c r="K105" s="220" t="s">
        <v>1355</v>
      </c>
      <c r="L105" s="417" t="s">
        <v>278</v>
      </c>
      <c r="M105" s="418">
        <v>2447</v>
      </c>
      <c r="N105" s="15" t="s">
        <v>7</v>
      </c>
      <c r="O105" s="24"/>
      <c r="P105" s="884"/>
      <c r="Q105" s="855" t="s">
        <v>5</v>
      </c>
      <c r="R105" s="855" t="s">
        <v>5</v>
      </c>
      <c r="S105" s="16" t="s">
        <v>6</v>
      </c>
      <c r="T105" s="14"/>
      <c r="U105" s="938" t="s">
        <v>4</v>
      </c>
      <c r="V105" s="938" t="s">
        <v>206</v>
      </c>
      <c r="W105" s="938" t="s">
        <v>4</v>
      </c>
      <c r="X105" s="938" t="s">
        <v>4</v>
      </c>
      <c r="Y105" s="938" t="s">
        <v>4</v>
      </c>
      <c r="Z105" s="938" t="s">
        <v>4</v>
      </c>
      <c r="AA105" s="938" t="s">
        <v>4</v>
      </c>
      <c r="AB105" s="938" t="s">
        <v>4</v>
      </c>
      <c r="AC105" s="938" t="s">
        <v>4</v>
      </c>
      <c r="AD105"/>
      <c r="AE105" s="935" t="s">
        <v>6</v>
      </c>
      <c r="AF105" s="935"/>
      <c r="AG105" s="8"/>
      <c r="AH105" s="8"/>
      <c r="AI105" s="8"/>
    </row>
    <row r="106" spans="1:35" s="9" customFormat="1" ht="37" thickBot="1">
      <c r="A106" s="18"/>
      <c r="B106" s="419" t="s">
        <v>1443</v>
      </c>
      <c r="C106" s="420" t="s">
        <v>1444</v>
      </c>
      <c r="D106" s="421">
        <v>2024</v>
      </c>
      <c r="E106" s="418">
        <v>895998</v>
      </c>
      <c r="F106" s="418">
        <v>2563</v>
      </c>
      <c r="G106" s="416" t="s">
        <v>1221</v>
      </c>
      <c r="H106" s="869" t="s">
        <v>1000</v>
      </c>
      <c r="I106" s="219" t="s">
        <v>1356</v>
      </c>
      <c r="J106" s="416" t="s">
        <v>1167</v>
      </c>
      <c r="K106" s="220" t="s">
        <v>1357</v>
      </c>
      <c r="L106" s="417" t="s">
        <v>278</v>
      </c>
      <c r="M106" s="418">
        <v>895998</v>
      </c>
      <c r="N106" s="15" t="s">
        <v>7</v>
      </c>
      <c r="O106" s="24"/>
      <c r="P106" s="884"/>
      <c r="Q106" s="855" t="s">
        <v>169</v>
      </c>
      <c r="R106" s="855" t="s">
        <v>169</v>
      </c>
      <c r="S106" s="16" t="s">
        <v>6</v>
      </c>
      <c r="T106" s="14"/>
      <c r="U106" s="938" t="s">
        <v>4</v>
      </c>
      <c r="V106" s="938" t="s">
        <v>4</v>
      </c>
      <c r="W106" s="938" t="s">
        <v>4</v>
      </c>
      <c r="X106" s="938" t="s">
        <v>4</v>
      </c>
      <c r="Y106" s="938" t="s">
        <v>4</v>
      </c>
      <c r="Z106" s="938" t="s">
        <v>4</v>
      </c>
      <c r="AA106" s="938" t="s">
        <v>4</v>
      </c>
      <c r="AB106" s="938" t="s">
        <v>206</v>
      </c>
      <c r="AC106" s="938" t="s">
        <v>4</v>
      </c>
      <c r="AD106"/>
      <c r="AE106" s="935"/>
      <c r="AF106" s="935"/>
      <c r="AG106" s="8"/>
      <c r="AH106" s="8"/>
      <c r="AI106" s="8"/>
    </row>
    <row r="107" spans="1:35" s="9" customFormat="1" ht="37" thickBot="1">
      <c r="A107" s="18"/>
      <c r="B107" s="419" t="s">
        <v>1443</v>
      </c>
      <c r="C107" s="420" t="s">
        <v>1444</v>
      </c>
      <c r="D107" s="421">
        <v>2024</v>
      </c>
      <c r="E107" s="418">
        <v>2996</v>
      </c>
      <c r="F107" s="418">
        <v>506</v>
      </c>
      <c r="G107" s="416" t="s">
        <v>1221</v>
      </c>
      <c r="H107" s="869" t="s">
        <v>896</v>
      </c>
      <c r="I107" s="219" t="s">
        <v>959</v>
      </c>
      <c r="J107" s="416" t="s">
        <v>3</v>
      </c>
      <c r="K107" s="220" t="s">
        <v>960</v>
      </c>
      <c r="L107" s="417" t="s">
        <v>278</v>
      </c>
      <c r="M107" s="418">
        <v>2996</v>
      </c>
      <c r="N107" s="15" t="s">
        <v>7</v>
      </c>
      <c r="O107" s="24"/>
      <c r="P107" s="884"/>
      <c r="Q107" s="855" t="s">
        <v>5</v>
      </c>
      <c r="R107" s="855" t="s">
        <v>5</v>
      </c>
      <c r="S107" s="16" t="s">
        <v>6</v>
      </c>
      <c r="T107" s="14"/>
      <c r="U107" s="938" t="s">
        <v>4</v>
      </c>
      <c r="V107" s="938" t="s">
        <v>206</v>
      </c>
      <c r="W107" s="938" t="s">
        <v>206</v>
      </c>
      <c r="X107" s="938" t="s">
        <v>4</v>
      </c>
      <c r="Y107" s="938" t="s">
        <v>206</v>
      </c>
      <c r="Z107" s="938" t="s">
        <v>206</v>
      </c>
      <c r="AA107" s="938" t="s">
        <v>4</v>
      </c>
      <c r="AB107" s="938" t="s">
        <v>4</v>
      </c>
      <c r="AC107" s="938" t="s">
        <v>4</v>
      </c>
      <c r="AD107"/>
      <c r="AE107" s="935"/>
      <c r="AF107" s="935"/>
      <c r="AG107" s="8"/>
      <c r="AH107" s="8"/>
      <c r="AI107" s="8"/>
    </row>
    <row r="108" spans="1:35" s="9" customFormat="1" ht="37" thickBot="1">
      <c r="A108" s="18"/>
      <c r="B108" s="419" t="s">
        <v>1443</v>
      </c>
      <c r="C108" s="420" t="s">
        <v>1444</v>
      </c>
      <c r="D108" s="421">
        <v>2024</v>
      </c>
      <c r="E108" s="418">
        <v>199335</v>
      </c>
      <c r="F108" s="418">
        <v>1948</v>
      </c>
      <c r="G108" s="416" t="s">
        <v>1221</v>
      </c>
      <c r="H108" s="869" t="s">
        <v>1358</v>
      </c>
      <c r="I108" s="219" t="s">
        <v>1359</v>
      </c>
      <c r="J108" s="416" t="s">
        <v>10</v>
      </c>
      <c r="K108" s="220" t="s">
        <v>1360</v>
      </c>
      <c r="L108" s="417" t="s">
        <v>278</v>
      </c>
      <c r="M108" s="418">
        <v>199335</v>
      </c>
      <c r="N108" s="15" t="s">
        <v>7</v>
      </c>
      <c r="O108" s="24"/>
      <c r="P108" s="884"/>
      <c r="Q108" s="855" t="s">
        <v>5</v>
      </c>
      <c r="R108" s="855" t="s">
        <v>5</v>
      </c>
      <c r="S108" s="16" t="s">
        <v>6</v>
      </c>
      <c r="T108" s="14"/>
      <c r="U108" s="938" t="s">
        <v>4</v>
      </c>
      <c r="V108" s="938" t="s">
        <v>4</v>
      </c>
      <c r="W108" s="938" t="s">
        <v>206</v>
      </c>
      <c r="X108" s="938" t="s">
        <v>4</v>
      </c>
      <c r="Y108" s="938" t="s">
        <v>4</v>
      </c>
      <c r="Z108" s="938" t="s">
        <v>4</v>
      </c>
      <c r="AA108" s="938" t="s">
        <v>4</v>
      </c>
      <c r="AB108" s="938" t="s">
        <v>206</v>
      </c>
      <c r="AC108" s="938" t="s">
        <v>4</v>
      </c>
      <c r="AD108"/>
      <c r="AE108" s="935" t="s">
        <v>6</v>
      </c>
      <c r="AF108" s="935" t="s">
        <v>0</v>
      </c>
      <c r="AG108" s="8"/>
      <c r="AH108" s="8"/>
      <c r="AI108" s="8"/>
    </row>
    <row r="109" spans="1:35" s="9" customFormat="1" ht="37" thickBot="1">
      <c r="A109" s="18"/>
      <c r="B109" s="419" t="s">
        <v>1443</v>
      </c>
      <c r="C109" s="420" t="s">
        <v>1444</v>
      </c>
      <c r="D109" s="421">
        <v>2024</v>
      </c>
      <c r="E109" s="418">
        <v>4297</v>
      </c>
      <c r="F109" s="418">
        <v>7755</v>
      </c>
      <c r="G109" s="416" t="s">
        <v>1221</v>
      </c>
      <c r="H109" s="869" t="s">
        <v>1134</v>
      </c>
      <c r="I109" s="219" t="s">
        <v>1361</v>
      </c>
      <c r="J109" s="416" t="s">
        <v>1362</v>
      </c>
      <c r="K109" s="220" t="s">
        <v>1363</v>
      </c>
      <c r="L109" s="417" t="s">
        <v>278</v>
      </c>
      <c r="M109" s="418">
        <v>4297</v>
      </c>
      <c r="N109" s="15" t="s">
        <v>7</v>
      </c>
      <c r="O109" s="24"/>
      <c r="P109" s="884"/>
      <c r="Q109" s="855" t="s">
        <v>5</v>
      </c>
      <c r="R109" s="855" t="s">
        <v>5</v>
      </c>
      <c r="S109" s="16" t="s">
        <v>6</v>
      </c>
      <c r="T109" s="14"/>
      <c r="U109" s="938" t="s">
        <v>4</v>
      </c>
      <c r="V109" s="938" t="s">
        <v>4</v>
      </c>
      <c r="W109" s="938" t="s">
        <v>4</v>
      </c>
      <c r="X109" s="938" t="s">
        <v>4</v>
      </c>
      <c r="Y109" s="938" t="s">
        <v>4</v>
      </c>
      <c r="Z109" s="938" t="s">
        <v>4</v>
      </c>
      <c r="AA109" s="938" t="s">
        <v>4</v>
      </c>
      <c r="AB109" s="938" t="s">
        <v>206</v>
      </c>
      <c r="AC109" s="938" t="s">
        <v>4</v>
      </c>
      <c r="AD109"/>
      <c r="AE109" s="935"/>
      <c r="AF109" s="935"/>
      <c r="AG109" s="8"/>
      <c r="AH109" s="8"/>
      <c r="AI109" s="8"/>
    </row>
    <row r="110" spans="1:35" s="9" customFormat="1" ht="37" thickBot="1">
      <c r="A110" s="18"/>
      <c r="B110" s="419" t="s">
        <v>1443</v>
      </c>
      <c r="C110" s="420" t="s">
        <v>1444</v>
      </c>
      <c r="D110" s="421">
        <v>2024</v>
      </c>
      <c r="E110" s="418">
        <v>199473</v>
      </c>
      <c r="F110" s="418">
        <v>7754</v>
      </c>
      <c r="G110" s="416" t="s">
        <v>1221</v>
      </c>
      <c r="H110" s="869" t="s">
        <v>1134</v>
      </c>
      <c r="I110" s="219" t="s">
        <v>1364</v>
      </c>
      <c r="J110" s="416" t="s">
        <v>1365</v>
      </c>
      <c r="K110" s="220" t="s">
        <v>1366</v>
      </c>
      <c r="L110" s="417" t="s">
        <v>278</v>
      </c>
      <c r="M110" s="418">
        <v>199473</v>
      </c>
      <c r="N110" s="15" t="s">
        <v>7</v>
      </c>
      <c r="O110" s="24"/>
      <c r="P110" s="884"/>
      <c r="Q110" s="855" t="s">
        <v>5</v>
      </c>
      <c r="R110" s="855" t="s">
        <v>5</v>
      </c>
      <c r="S110" s="16" t="s">
        <v>6</v>
      </c>
      <c r="T110" s="14"/>
      <c r="U110" s="938" t="s">
        <v>4</v>
      </c>
      <c r="V110" s="938" t="s">
        <v>206</v>
      </c>
      <c r="W110" s="938" t="s">
        <v>4</v>
      </c>
      <c r="X110" s="938" t="s">
        <v>4</v>
      </c>
      <c r="Y110" s="938" t="s">
        <v>4</v>
      </c>
      <c r="Z110" s="938" t="s">
        <v>4</v>
      </c>
      <c r="AA110" s="938" t="s">
        <v>4</v>
      </c>
      <c r="AB110" s="938" t="s">
        <v>4</v>
      </c>
      <c r="AC110" s="938" t="s">
        <v>4</v>
      </c>
      <c r="AD110"/>
      <c r="AE110" s="935"/>
      <c r="AF110" s="935"/>
      <c r="AG110" s="8"/>
      <c r="AH110" s="8"/>
      <c r="AI110" s="8"/>
    </row>
    <row r="111" spans="1:35" s="9" customFormat="1" ht="37" thickBot="1">
      <c r="A111" s="18"/>
      <c r="B111" s="419" t="s">
        <v>1443</v>
      </c>
      <c r="C111" s="420" t="s">
        <v>1444</v>
      </c>
      <c r="D111" s="421">
        <v>2024</v>
      </c>
      <c r="E111" s="418">
        <v>3595</v>
      </c>
      <c r="F111" s="418">
        <v>3772</v>
      </c>
      <c r="G111" s="416" t="s">
        <v>1221</v>
      </c>
      <c r="H111" s="869" t="s">
        <v>980</v>
      </c>
      <c r="I111" s="219" t="s">
        <v>1124</v>
      </c>
      <c r="J111" s="416" t="s">
        <v>10</v>
      </c>
      <c r="K111" s="220" t="s">
        <v>1125</v>
      </c>
      <c r="L111" s="417" t="s">
        <v>278</v>
      </c>
      <c r="M111" s="418">
        <v>3595</v>
      </c>
      <c r="N111" s="15" t="s">
        <v>7</v>
      </c>
      <c r="O111" s="24"/>
      <c r="P111" s="884"/>
      <c r="Q111" s="855" t="s">
        <v>5</v>
      </c>
      <c r="R111" s="855" t="s">
        <v>5</v>
      </c>
      <c r="S111" s="16" t="s">
        <v>6</v>
      </c>
      <c r="T111" s="14"/>
      <c r="U111" s="938" t="s">
        <v>4</v>
      </c>
      <c r="V111" s="938" t="s">
        <v>4</v>
      </c>
      <c r="W111" s="938" t="s">
        <v>4</v>
      </c>
      <c r="X111" s="938" t="s">
        <v>4</v>
      </c>
      <c r="Y111" s="938" t="s">
        <v>206</v>
      </c>
      <c r="Z111" s="938" t="s">
        <v>206</v>
      </c>
      <c r="AA111" s="938" t="s">
        <v>4</v>
      </c>
      <c r="AB111" s="938" t="s">
        <v>206</v>
      </c>
      <c r="AC111" s="938" t="s">
        <v>4</v>
      </c>
      <c r="AD111"/>
      <c r="AE111" s="935" t="s">
        <v>6</v>
      </c>
      <c r="AF111" s="935" t="s">
        <v>0</v>
      </c>
      <c r="AG111" s="8"/>
      <c r="AH111" s="8"/>
      <c r="AI111" s="8"/>
    </row>
    <row r="112" spans="1:35" s="9" customFormat="1" ht="37" thickBot="1">
      <c r="A112" s="18"/>
      <c r="B112" s="419" t="s">
        <v>1443</v>
      </c>
      <c r="C112" s="420" t="s">
        <v>1444</v>
      </c>
      <c r="D112" s="421">
        <v>2024</v>
      </c>
      <c r="E112" s="418">
        <v>3039</v>
      </c>
      <c r="F112" s="418">
        <v>1815</v>
      </c>
      <c r="G112" s="416" t="s">
        <v>1221</v>
      </c>
      <c r="H112" s="869" t="s">
        <v>910</v>
      </c>
      <c r="I112" s="219" t="s">
        <v>911</v>
      </c>
      <c r="J112" s="416" t="s">
        <v>912</v>
      </c>
      <c r="K112" s="220" t="s">
        <v>913</v>
      </c>
      <c r="L112" s="417" t="s">
        <v>278</v>
      </c>
      <c r="M112" s="418">
        <v>3039</v>
      </c>
      <c r="N112" s="15" t="s">
        <v>7</v>
      </c>
      <c r="O112" s="24"/>
      <c r="P112" s="884"/>
      <c r="Q112" s="855" t="s">
        <v>5</v>
      </c>
      <c r="R112" s="855" t="s">
        <v>5</v>
      </c>
      <c r="S112" s="16" t="s">
        <v>6</v>
      </c>
      <c r="T112" s="14"/>
      <c r="U112" s="938" t="s">
        <v>4</v>
      </c>
      <c r="V112" s="938" t="s">
        <v>206</v>
      </c>
      <c r="W112" s="938" t="s">
        <v>4</v>
      </c>
      <c r="X112" s="938" t="s">
        <v>4</v>
      </c>
      <c r="Y112" s="938" t="s">
        <v>206</v>
      </c>
      <c r="Z112" s="938" t="s">
        <v>4</v>
      </c>
      <c r="AA112" s="938" t="s">
        <v>4</v>
      </c>
      <c r="AB112" s="938" t="s">
        <v>4</v>
      </c>
      <c r="AC112" s="938" t="s">
        <v>4</v>
      </c>
      <c r="AD112"/>
      <c r="AE112" s="935" t="s">
        <v>6</v>
      </c>
      <c r="AF112" s="935" t="s">
        <v>0</v>
      </c>
      <c r="AG112" s="8"/>
      <c r="AH112" s="8"/>
      <c r="AI112" s="8"/>
    </row>
    <row r="113" spans="1:35" s="9" customFormat="1" ht="37" thickBot="1">
      <c r="A113" s="18"/>
      <c r="B113" s="419" t="s">
        <v>1443</v>
      </c>
      <c r="C113" s="420" t="s">
        <v>1444</v>
      </c>
      <c r="D113" s="421">
        <v>2024</v>
      </c>
      <c r="E113" s="418">
        <v>836245</v>
      </c>
      <c r="F113" s="418">
        <v>1880</v>
      </c>
      <c r="G113" s="416" t="s">
        <v>1221</v>
      </c>
      <c r="H113" s="869" t="s">
        <v>910</v>
      </c>
      <c r="I113" s="219" t="s">
        <v>914</v>
      </c>
      <c r="J113" s="416" t="s">
        <v>915</v>
      </c>
      <c r="K113" s="887" t="s">
        <v>916</v>
      </c>
      <c r="L113" s="417" t="s">
        <v>278</v>
      </c>
      <c r="M113" s="418">
        <v>836245</v>
      </c>
      <c r="N113" s="15" t="s">
        <v>7</v>
      </c>
      <c r="O113" s="24"/>
      <c r="P113" s="884"/>
      <c r="Q113" s="855" t="s">
        <v>5</v>
      </c>
      <c r="R113" s="855" t="s">
        <v>5</v>
      </c>
      <c r="S113" s="16" t="s">
        <v>6</v>
      </c>
      <c r="T113" s="14"/>
      <c r="U113" s="938" t="s">
        <v>4</v>
      </c>
      <c r="V113" s="938" t="s">
        <v>206</v>
      </c>
      <c r="W113" s="938" t="s">
        <v>4</v>
      </c>
      <c r="X113" s="938" t="s">
        <v>4</v>
      </c>
      <c r="Y113" s="938" t="s">
        <v>4</v>
      </c>
      <c r="Z113" s="938" t="s">
        <v>4</v>
      </c>
      <c r="AA113" s="938" t="s">
        <v>4</v>
      </c>
      <c r="AB113" s="938" t="s">
        <v>206</v>
      </c>
      <c r="AC113" s="938" t="s">
        <v>4</v>
      </c>
      <c r="AD113"/>
      <c r="AE113" s="935"/>
      <c r="AF113" s="935"/>
      <c r="AG113" s="8"/>
      <c r="AH113" s="8"/>
      <c r="AI113" s="8"/>
    </row>
    <row r="114" spans="1:35" s="9" customFormat="1" ht="37" thickBot="1">
      <c r="A114" s="18"/>
      <c r="B114" s="419" t="s">
        <v>1443</v>
      </c>
      <c r="C114" s="420" t="s">
        <v>1444</v>
      </c>
      <c r="D114" s="421">
        <v>2024</v>
      </c>
      <c r="E114" s="418">
        <v>3798</v>
      </c>
      <c r="F114" s="418">
        <v>7301</v>
      </c>
      <c r="G114" s="416" t="s">
        <v>1221</v>
      </c>
      <c r="H114" s="869" t="s">
        <v>933</v>
      </c>
      <c r="I114" s="219" t="s">
        <v>934</v>
      </c>
      <c r="J114" s="416" t="s">
        <v>3</v>
      </c>
      <c r="K114" s="220" t="s">
        <v>935</v>
      </c>
      <c r="L114" s="417" t="s">
        <v>278</v>
      </c>
      <c r="M114" s="418">
        <v>3798</v>
      </c>
      <c r="N114" s="15" t="s">
        <v>7</v>
      </c>
      <c r="O114" s="24"/>
      <c r="P114" s="884"/>
      <c r="Q114" s="855" t="s">
        <v>5</v>
      </c>
      <c r="R114" s="855" t="s">
        <v>5</v>
      </c>
      <c r="S114" s="16" t="s">
        <v>6</v>
      </c>
      <c r="T114" s="14"/>
      <c r="U114" s="938" t="s">
        <v>4</v>
      </c>
      <c r="V114" s="938" t="s">
        <v>206</v>
      </c>
      <c r="W114" s="938" t="s">
        <v>4</v>
      </c>
      <c r="X114" s="938" t="s">
        <v>4</v>
      </c>
      <c r="Y114" s="938" t="s">
        <v>206</v>
      </c>
      <c r="Z114" s="938" t="s">
        <v>206</v>
      </c>
      <c r="AA114" s="938" t="s">
        <v>4</v>
      </c>
      <c r="AB114" s="938" t="s">
        <v>206</v>
      </c>
      <c r="AC114" s="938" t="s">
        <v>4</v>
      </c>
      <c r="AD114"/>
      <c r="AE114" s="935"/>
      <c r="AF114" s="935"/>
      <c r="AG114" s="8"/>
      <c r="AH114" s="8"/>
      <c r="AI114" s="8"/>
    </row>
    <row r="115" spans="1:35" s="9" customFormat="1" ht="37" thickBot="1">
      <c r="A115" s="18"/>
      <c r="B115" s="419" t="s">
        <v>1443</v>
      </c>
      <c r="C115" s="420" t="s">
        <v>1444</v>
      </c>
      <c r="D115" s="421">
        <v>2024</v>
      </c>
      <c r="E115" s="418">
        <v>2568</v>
      </c>
      <c r="F115" s="418">
        <v>2104</v>
      </c>
      <c r="G115" s="416" t="s">
        <v>1221</v>
      </c>
      <c r="H115" s="869" t="s">
        <v>921</v>
      </c>
      <c r="I115" s="219" t="s">
        <v>1367</v>
      </c>
      <c r="J115" s="416" t="s">
        <v>3</v>
      </c>
      <c r="K115" s="220" t="s">
        <v>1368</v>
      </c>
      <c r="L115" s="417" t="s">
        <v>278</v>
      </c>
      <c r="M115" s="418">
        <v>2568</v>
      </c>
      <c r="N115" s="15" t="s">
        <v>7</v>
      </c>
      <c r="O115" s="24"/>
      <c r="P115" s="884"/>
      <c r="Q115" s="855" t="s">
        <v>5</v>
      </c>
      <c r="R115" s="855" t="s">
        <v>5</v>
      </c>
      <c r="S115" s="16" t="s">
        <v>6</v>
      </c>
      <c r="T115" s="14"/>
      <c r="U115" s="938" t="s">
        <v>4</v>
      </c>
      <c r="V115" s="938" t="s">
        <v>4</v>
      </c>
      <c r="W115" s="938" t="s">
        <v>206</v>
      </c>
      <c r="X115" s="938" t="s">
        <v>4</v>
      </c>
      <c r="Y115" s="938" t="s">
        <v>4</v>
      </c>
      <c r="Z115" s="938" t="s">
        <v>4</v>
      </c>
      <c r="AA115" s="938" t="s">
        <v>4</v>
      </c>
      <c r="AB115" s="938" t="s">
        <v>4</v>
      </c>
      <c r="AC115" s="938" t="s">
        <v>4</v>
      </c>
      <c r="AD115"/>
      <c r="AE115" s="935" t="s">
        <v>0</v>
      </c>
      <c r="AF115" s="935" t="s">
        <v>1</v>
      </c>
      <c r="AG115" s="8"/>
      <c r="AH115" s="8"/>
      <c r="AI115" s="8"/>
    </row>
    <row r="116" spans="1:35" s="9" customFormat="1" ht="37" thickBot="1">
      <c r="A116" s="18"/>
      <c r="B116" s="419" t="s">
        <v>1443</v>
      </c>
      <c r="C116" s="420" t="s">
        <v>1444</v>
      </c>
      <c r="D116" s="421">
        <v>2024</v>
      </c>
      <c r="E116" s="418">
        <v>3239</v>
      </c>
      <c r="F116" s="418">
        <v>2166</v>
      </c>
      <c r="G116" s="416" t="s">
        <v>1221</v>
      </c>
      <c r="H116" s="869" t="s">
        <v>921</v>
      </c>
      <c r="I116" s="219" t="s">
        <v>1369</v>
      </c>
      <c r="J116" s="416" t="s">
        <v>3</v>
      </c>
      <c r="K116" s="220" t="s">
        <v>1370</v>
      </c>
      <c r="L116" s="417" t="s">
        <v>278</v>
      </c>
      <c r="M116" s="418">
        <v>3239</v>
      </c>
      <c r="N116" s="15" t="s">
        <v>7</v>
      </c>
      <c r="O116" s="24"/>
      <c r="P116" s="884"/>
      <c r="Q116" s="855" t="s">
        <v>5</v>
      </c>
      <c r="R116" s="855" t="s">
        <v>5</v>
      </c>
      <c r="S116" s="16" t="s">
        <v>6</v>
      </c>
      <c r="T116" s="14"/>
      <c r="U116" s="938" t="s">
        <v>206</v>
      </c>
      <c r="V116" s="938" t="s">
        <v>4</v>
      </c>
      <c r="W116" s="938" t="s">
        <v>4</v>
      </c>
      <c r="X116" s="938" t="s">
        <v>4</v>
      </c>
      <c r="Y116" s="938" t="s">
        <v>206</v>
      </c>
      <c r="Z116" s="938" t="s">
        <v>4</v>
      </c>
      <c r="AA116" s="938" t="s">
        <v>4</v>
      </c>
      <c r="AB116" s="938" t="s">
        <v>206</v>
      </c>
      <c r="AC116" s="938" t="s">
        <v>4</v>
      </c>
      <c r="AD116"/>
      <c r="AE116" s="935" t="s">
        <v>0</v>
      </c>
      <c r="AF116" s="935" t="s">
        <v>0</v>
      </c>
      <c r="AG116" s="8"/>
      <c r="AH116" s="8"/>
      <c r="AI116" s="8"/>
    </row>
    <row r="117" spans="1:35" s="9" customFormat="1" ht="37" thickBot="1">
      <c r="A117" s="18"/>
      <c r="B117" s="419" t="s">
        <v>1443</v>
      </c>
      <c r="C117" s="420" t="s">
        <v>1444</v>
      </c>
      <c r="D117" s="421">
        <v>2024</v>
      </c>
      <c r="E117" s="418">
        <v>2586</v>
      </c>
      <c r="F117" s="418">
        <v>2155</v>
      </c>
      <c r="G117" s="416" t="s">
        <v>1221</v>
      </c>
      <c r="H117" s="869" t="s">
        <v>921</v>
      </c>
      <c r="I117" s="219" t="s">
        <v>1156</v>
      </c>
      <c r="J117" s="416" t="s">
        <v>3</v>
      </c>
      <c r="K117" s="220" t="s">
        <v>1157</v>
      </c>
      <c r="L117" s="417" t="s">
        <v>278</v>
      </c>
      <c r="M117" s="418">
        <v>2586</v>
      </c>
      <c r="N117" s="15" t="s">
        <v>7</v>
      </c>
      <c r="O117" s="24"/>
      <c r="P117" s="884"/>
      <c r="Q117" s="855" t="s">
        <v>5</v>
      </c>
      <c r="R117" s="855" t="s">
        <v>5</v>
      </c>
      <c r="S117" s="16" t="s">
        <v>6</v>
      </c>
      <c r="T117" s="14"/>
      <c r="U117" s="938" t="s">
        <v>4</v>
      </c>
      <c r="V117" s="938" t="s">
        <v>206</v>
      </c>
      <c r="W117" s="938" t="s">
        <v>206</v>
      </c>
      <c r="X117" s="938" t="s">
        <v>4</v>
      </c>
      <c r="Y117" s="938" t="s">
        <v>206</v>
      </c>
      <c r="Z117" s="938" t="s">
        <v>206</v>
      </c>
      <c r="AA117" s="938" t="s">
        <v>4</v>
      </c>
      <c r="AB117" s="938" t="s">
        <v>206</v>
      </c>
      <c r="AC117" s="938" t="s">
        <v>4</v>
      </c>
      <c r="AD117"/>
      <c r="AE117" s="935" t="s">
        <v>6</v>
      </c>
      <c r="AF117" s="935" t="s">
        <v>0</v>
      </c>
      <c r="AG117" s="8"/>
      <c r="AH117" s="8"/>
      <c r="AI117" s="8"/>
    </row>
    <row r="118" spans="1:35" s="9" customFormat="1" ht="37" thickBot="1">
      <c r="A118" s="18"/>
      <c r="B118" s="419" t="s">
        <v>1443</v>
      </c>
      <c r="C118" s="420" t="s">
        <v>1444</v>
      </c>
      <c r="D118" s="421">
        <v>2024</v>
      </c>
      <c r="E118" s="418">
        <v>2571</v>
      </c>
      <c r="F118" s="418">
        <v>2096</v>
      </c>
      <c r="G118" s="416" t="s">
        <v>1221</v>
      </c>
      <c r="H118" s="869" t="s">
        <v>921</v>
      </c>
      <c r="I118" s="219" t="s">
        <v>1371</v>
      </c>
      <c r="J118" s="416" t="s">
        <v>3</v>
      </c>
      <c r="K118" s="220" t="s">
        <v>1372</v>
      </c>
      <c r="L118" s="417" t="s">
        <v>278</v>
      </c>
      <c r="M118" s="418">
        <v>2571</v>
      </c>
      <c r="N118" s="15" t="s">
        <v>7</v>
      </c>
      <c r="O118" s="24"/>
      <c r="P118" s="884"/>
      <c r="Q118" s="855" t="s">
        <v>5</v>
      </c>
      <c r="R118" s="855" t="s">
        <v>5</v>
      </c>
      <c r="S118" s="16" t="s">
        <v>6</v>
      </c>
      <c r="T118" s="14"/>
      <c r="U118" s="938" t="s">
        <v>4</v>
      </c>
      <c r="V118" s="938" t="s">
        <v>4</v>
      </c>
      <c r="W118" s="938" t="s">
        <v>206</v>
      </c>
      <c r="X118" s="938" t="s">
        <v>4</v>
      </c>
      <c r="Y118" s="938" t="s">
        <v>4</v>
      </c>
      <c r="Z118" s="938" t="s">
        <v>4</v>
      </c>
      <c r="AA118" s="938" t="s">
        <v>4</v>
      </c>
      <c r="AB118" s="938" t="s">
        <v>4</v>
      </c>
      <c r="AC118" s="938" t="s">
        <v>4</v>
      </c>
      <c r="AD118"/>
      <c r="AE118" s="935" t="s">
        <v>6</v>
      </c>
      <c r="AF118" s="935" t="s">
        <v>0</v>
      </c>
      <c r="AG118" s="8"/>
      <c r="AH118" s="8"/>
      <c r="AI118" s="8"/>
    </row>
    <row r="119" spans="1:35" s="9" customFormat="1" ht="37" thickBot="1">
      <c r="A119" s="18"/>
      <c r="B119" s="419" t="s">
        <v>1443</v>
      </c>
      <c r="C119" s="420" t="s">
        <v>1444</v>
      </c>
      <c r="D119" s="421">
        <v>2024</v>
      </c>
      <c r="E119" s="418">
        <v>3192</v>
      </c>
      <c r="F119" s="418">
        <v>2169</v>
      </c>
      <c r="G119" s="416" t="s">
        <v>1221</v>
      </c>
      <c r="H119" s="869" t="s">
        <v>921</v>
      </c>
      <c r="I119" s="219" t="s">
        <v>1373</v>
      </c>
      <c r="J119" s="416" t="s">
        <v>3</v>
      </c>
      <c r="K119" s="220" t="s">
        <v>1374</v>
      </c>
      <c r="L119" s="417" t="s">
        <v>278</v>
      </c>
      <c r="M119" s="418">
        <v>3192</v>
      </c>
      <c r="N119" s="15" t="s">
        <v>7</v>
      </c>
      <c r="O119" s="24"/>
      <c r="P119" s="884"/>
      <c r="Q119" s="855" t="s">
        <v>5</v>
      </c>
      <c r="R119" s="855" t="s">
        <v>5</v>
      </c>
      <c r="S119" s="16" t="s">
        <v>6</v>
      </c>
      <c r="T119" s="14"/>
      <c r="U119" s="938" t="s">
        <v>4</v>
      </c>
      <c r="V119" s="938" t="s">
        <v>4</v>
      </c>
      <c r="W119" s="938" t="s">
        <v>206</v>
      </c>
      <c r="X119" s="938" t="s">
        <v>4</v>
      </c>
      <c r="Y119" s="938" t="s">
        <v>4</v>
      </c>
      <c r="Z119" s="938" t="s">
        <v>4</v>
      </c>
      <c r="AA119" s="938" t="s">
        <v>4</v>
      </c>
      <c r="AB119" s="938" t="s">
        <v>4</v>
      </c>
      <c r="AC119" s="938" t="s">
        <v>4</v>
      </c>
      <c r="AD119"/>
      <c r="AE119" s="935" t="s">
        <v>1</v>
      </c>
      <c r="AF119" s="935" t="s">
        <v>1</v>
      </c>
      <c r="AG119" s="8"/>
      <c r="AH119" s="8"/>
      <c r="AI119" s="8"/>
    </row>
    <row r="120" spans="1:35" s="9" customFormat="1" ht="37" thickBot="1">
      <c r="A120" s="18"/>
      <c r="B120" s="419" t="s">
        <v>1443</v>
      </c>
      <c r="C120" s="420" t="s">
        <v>1444</v>
      </c>
      <c r="D120" s="421">
        <v>2024</v>
      </c>
      <c r="E120" s="418">
        <v>3210</v>
      </c>
      <c r="F120" s="418">
        <v>2176</v>
      </c>
      <c r="G120" s="416" t="s">
        <v>1221</v>
      </c>
      <c r="H120" s="869" t="s">
        <v>921</v>
      </c>
      <c r="I120" s="219" t="s">
        <v>1375</v>
      </c>
      <c r="J120" s="416" t="s">
        <v>1276</v>
      </c>
      <c r="K120" s="220" t="s">
        <v>1376</v>
      </c>
      <c r="L120" s="417" t="s">
        <v>278</v>
      </c>
      <c r="M120" s="418">
        <v>3210</v>
      </c>
      <c r="N120" s="15" t="s">
        <v>7</v>
      </c>
      <c r="O120" s="24"/>
      <c r="P120" s="884"/>
      <c r="Q120" s="855" t="s">
        <v>5</v>
      </c>
      <c r="R120" s="855" t="s">
        <v>5</v>
      </c>
      <c r="S120" s="16" t="s">
        <v>6</v>
      </c>
      <c r="T120" s="14"/>
      <c r="U120" s="938" t="s">
        <v>4</v>
      </c>
      <c r="V120" s="938" t="s">
        <v>4</v>
      </c>
      <c r="W120" s="938" t="s">
        <v>206</v>
      </c>
      <c r="X120" s="938" t="s">
        <v>4</v>
      </c>
      <c r="Y120" s="938" t="s">
        <v>4</v>
      </c>
      <c r="Z120" s="938" t="s">
        <v>4</v>
      </c>
      <c r="AA120" s="938" t="s">
        <v>4</v>
      </c>
      <c r="AB120" s="938" t="s">
        <v>4</v>
      </c>
      <c r="AC120" s="938" t="s">
        <v>4</v>
      </c>
      <c r="AD120"/>
      <c r="AE120" s="935"/>
      <c r="AF120" s="935"/>
      <c r="AG120" s="8"/>
      <c r="AH120" s="8"/>
      <c r="AI120" s="8"/>
    </row>
    <row r="121" spans="1:35" s="9" customFormat="1" ht="37" thickBot="1">
      <c r="A121" s="18"/>
      <c r="B121" s="419" t="s">
        <v>1443</v>
      </c>
      <c r="C121" s="420" t="s">
        <v>1444</v>
      </c>
      <c r="D121" s="421">
        <v>2024</v>
      </c>
      <c r="E121" s="418">
        <v>2549</v>
      </c>
      <c r="F121" s="418">
        <v>2130</v>
      </c>
      <c r="G121" s="416" t="s">
        <v>1221</v>
      </c>
      <c r="H121" s="869" t="s">
        <v>921</v>
      </c>
      <c r="I121" s="219" t="s">
        <v>1377</v>
      </c>
      <c r="J121" s="416" t="s">
        <v>1228</v>
      </c>
      <c r="K121" s="220" t="s">
        <v>1378</v>
      </c>
      <c r="L121" s="417" t="s">
        <v>278</v>
      </c>
      <c r="M121" s="418">
        <v>2549</v>
      </c>
      <c r="N121" s="15" t="s">
        <v>7</v>
      </c>
      <c r="O121" s="24"/>
      <c r="P121" s="884"/>
      <c r="Q121" s="855" t="s">
        <v>5</v>
      </c>
      <c r="R121" s="855" t="s">
        <v>5</v>
      </c>
      <c r="S121" s="16" t="s">
        <v>6</v>
      </c>
      <c r="T121" s="14"/>
      <c r="U121" s="938" t="s">
        <v>4</v>
      </c>
      <c r="V121" s="938" t="s">
        <v>4</v>
      </c>
      <c r="W121" s="938" t="s">
        <v>206</v>
      </c>
      <c r="X121" s="938" t="s">
        <v>4</v>
      </c>
      <c r="Y121" s="938" t="s">
        <v>4</v>
      </c>
      <c r="Z121" s="938" t="s">
        <v>4</v>
      </c>
      <c r="AA121" s="938" t="s">
        <v>4</v>
      </c>
      <c r="AB121" s="938" t="s">
        <v>4</v>
      </c>
      <c r="AC121" s="938" t="s">
        <v>4</v>
      </c>
      <c r="AD121"/>
      <c r="AE121" s="935"/>
      <c r="AF121" s="935"/>
      <c r="AG121" s="8"/>
      <c r="AH121" s="8"/>
      <c r="AI121" s="8"/>
    </row>
    <row r="122" spans="1:35" s="9" customFormat="1" ht="37" thickBot="1">
      <c r="A122" s="18"/>
      <c r="B122" s="419" t="s">
        <v>1443</v>
      </c>
      <c r="C122" s="420" t="s">
        <v>1444</v>
      </c>
      <c r="D122" s="421">
        <v>2024</v>
      </c>
      <c r="E122" s="418">
        <v>2591</v>
      </c>
      <c r="F122" s="418">
        <v>2153</v>
      </c>
      <c r="G122" s="416" t="s">
        <v>1221</v>
      </c>
      <c r="H122" s="869" t="s">
        <v>921</v>
      </c>
      <c r="I122" s="219" t="s">
        <v>1379</v>
      </c>
      <c r="J122" s="416" t="s">
        <v>1244</v>
      </c>
      <c r="K122" s="220" t="s">
        <v>1380</v>
      </c>
      <c r="L122" s="417" t="s">
        <v>278</v>
      </c>
      <c r="M122" s="418">
        <v>2591</v>
      </c>
      <c r="N122" s="15" t="s">
        <v>7</v>
      </c>
      <c r="O122" s="24"/>
      <c r="P122" s="884"/>
      <c r="Q122" s="855" t="s">
        <v>5</v>
      </c>
      <c r="R122" s="855" t="s">
        <v>5</v>
      </c>
      <c r="S122" s="16" t="s">
        <v>6</v>
      </c>
      <c r="T122" s="14"/>
      <c r="U122" s="938" t="s">
        <v>4</v>
      </c>
      <c r="V122" s="938" t="s">
        <v>4</v>
      </c>
      <c r="W122" s="938" t="s">
        <v>206</v>
      </c>
      <c r="X122" s="938" t="s">
        <v>4</v>
      </c>
      <c r="Y122" s="938" t="s">
        <v>206</v>
      </c>
      <c r="Z122" s="938" t="s">
        <v>4</v>
      </c>
      <c r="AA122" s="938" t="s">
        <v>4</v>
      </c>
      <c r="AB122" s="938" t="s">
        <v>4</v>
      </c>
      <c r="AC122" s="938" t="s">
        <v>4</v>
      </c>
      <c r="AD122"/>
      <c r="AE122" s="935"/>
      <c r="AF122" s="935"/>
      <c r="AG122" s="8"/>
      <c r="AH122" s="8"/>
      <c r="AI122" s="8"/>
    </row>
    <row r="123" spans="1:35" s="9" customFormat="1" ht="37" thickBot="1">
      <c r="A123" s="18"/>
      <c r="B123" s="419" t="s">
        <v>1443</v>
      </c>
      <c r="C123" s="420" t="s">
        <v>1444</v>
      </c>
      <c r="D123" s="421">
        <v>2024</v>
      </c>
      <c r="E123" s="418">
        <v>2607</v>
      </c>
      <c r="F123" s="418">
        <v>2154</v>
      </c>
      <c r="G123" s="416" t="s">
        <v>1221</v>
      </c>
      <c r="H123" s="869" t="s">
        <v>921</v>
      </c>
      <c r="I123" s="219" t="s">
        <v>1381</v>
      </c>
      <c r="J123" s="416" t="s">
        <v>10</v>
      </c>
      <c r="K123" s="220" t="s">
        <v>1382</v>
      </c>
      <c r="L123" s="417" t="s">
        <v>278</v>
      </c>
      <c r="M123" s="418">
        <v>2607</v>
      </c>
      <c r="N123" s="15" t="s">
        <v>7</v>
      </c>
      <c r="O123" s="24"/>
      <c r="P123" s="884"/>
      <c r="Q123" s="855" t="s">
        <v>5</v>
      </c>
      <c r="R123" s="855" t="s">
        <v>5</v>
      </c>
      <c r="S123" s="16" t="s">
        <v>6</v>
      </c>
      <c r="T123" s="14"/>
      <c r="U123" s="938" t="s">
        <v>4</v>
      </c>
      <c r="V123" s="938" t="s">
        <v>206</v>
      </c>
      <c r="W123" s="938" t="s">
        <v>206</v>
      </c>
      <c r="X123" s="938" t="s">
        <v>4</v>
      </c>
      <c r="Y123" s="938" t="s">
        <v>206</v>
      </c>
      <c r="Z123" s="938" t="s">
        <v>4</v>
      </c>
      <c r="AA123" s="938" t="s">
        <v>4</v>
      </c>
      <c r="AB123" s="938" t="s">
        <v>4</v>
      </c>
      <c r="AC123" s="938" t="s">
        <v>4</v>
      </c>
      <c r="AD123"/>
      <c r="AE123" s="935"/>
      <c r="AF123" s="935"/>
      <c r="AG123" s="8"/>
      <c r="AH123" s="8"/>
      <c r="AI123" s="8"/>
    </row>
    <row r="124" spans="1:35" s="9" customFormat="1" ht="37" thickBot="1">
      <c r="A124" s="18"/>
      <c r="B124" s="419" t="s">
        <v>1443</v>
      </c>
      <c r="C124" s="420" t="s">
        <v>1444</v>
      </c>
      <c r="D124" s="421">
        <v>2024</v>
      </c>
      <c r="E124" s="418">
        <v>3243</v>
      </c>
      <c r="F124" s="418">
        <v>2145</v>
      </c>
      <c r="G124" s="416" t="s">
        <v>1221</v>
      </c>
      <c r="H124" s="869" t="s">
        <v>921</v>
      </c>
      <c r="I124" s="219" t="s">
        <v>1383</v>
      </c>
      <c r="J124" s="416" t="s">
        <v>3</v>
      </c>
      <c r="K124" s="220" t="s">
        <v>1384</v>
      </c>
      <c r="L124" s="417" t="s">
        <v>278</v>
      </c>
      <c r="M124" s="418">
        <v>3243</v>
      </c>
      <c r="N124" s="15" t="s">
        <v>7</v>
      </c>
      <c r="O124" s="24"/>
      <c r="P124" s="884"/>
      <c r="Q124" s="855" t="s">
        <v>5</v>
      </c>
      <c r="R124" s="855" t="s">
        <v>5</v>
      </c>
      <c r="S124" s="16" t="s">
        <v>6</v>
      </c>
      <c r="T124" s="14"/>
      <c r="U124" s="938" t="s">
        <v>4</v>
      </c>
      <c r="V124" s="938" t="s">
        <v>4</v>
      </c>
      <c r="W124" s="938" t="s">
        <v>206</v>
      </c>
      <c r="X124" s="938" t="s">
        <v>4</v>
      </c>
      <c r="Y124" s="938" t="s">
        <v>4</v>
      </c>
      <c r="Z124" s="938" t="s">
        <v>4</v>
      </c>
      <c r="AA124" s="938" t="s">
        <v>4</v>
      </c>
      <c r="AB124" s="938" t="s">
        <v>4</v>
      </c>
      <c r="AC124" s="938" t="s">
        <v>4</v>
      </c>
      <c r="AD124"/>
      <c r="AE124" s="935"/>
      <c r="AF124" s="935"/>
      <c r="AG124" s="8"/>
      <c r="AH124" s="8"/>
      <c r="AI124" s="8"/>
    </row>
    <row r="125" spans="1:35" s="9" customFormat="1" ht="37" thickBot="1">
      <c r="A125" s="18"/>
      <c r="B125" s="419" t="s">
        <v>1443</v>
      </c>
      <c r="C125" s="420" t="s">
        <v>1444</v>
      </c>
      <c r="D125" s="421">
        <v>2024</v>
      </c>
      <c r="E125" s="418">
        <v>3250</v>
      </c>
      <c r="F125" s="418">
        <v>2144</v>
      </c>
      <c r="G125" s="416" t="s">
        <v>1221</v>
      </c>
      <c r="H125" s="869" t="s">
        <v>921</v>
      </c>
      <c r="I125" s="219" t="s">
        <v>1385</v>
      </c>
      <c r="J125" s="416" t="s">
        <v>3</v>
      </c>
      <c r="K125" s="220" t="s">
        <v>1386</v>
      </c>
      <c r="L125" s="417" t="s">
        <v>278</v>
      </c>
      <c r="M125" s="418">
        <v>3250</v>
      </c>
      <c r="N125" s="15" t="s">
        <v>7</v>
      </c>
      <c r="O125" s="24"/>
      <c r="P125" s="884"/>
      <c r="Q125" s="855" t="s">
        <v>5</v>
      </c>
      <c r="R125" s="855" t="s">
        <v>5</v>
      </c>
      <c r="S125" s="16" t="s">
        <v>6</v>
      </c>
      <c r="T125" s="14"/>
      <c r="U125" s="938" t="s">
        <v>4</v>
      </c>
      <c r="V125" s="938" t="s">
        <v>206</v>
      </c>
      <c r="W125" s="938" t="s">
        <v>206</v>
      </c>
      <c r="X125" s="938" t="s">
        <v>4</v>
      </c>
      <c r="Y125" s="938" t="s">
        <v>4</v>
      </c>
      <c r="Z125" s="938" t="s">
        <v>4</v>
      </c>
      <c r="AA125" s="938" t="s">
        <v>206</v>
      </c>
      <c r="AB125" s="938" t="s">
        <v>4</v>
      </c>
      <c r="AC125" s="938" t="s">
        <v>4</v>
      </c>
      <c r="AD125"/>
      <c r="AE125" s="935"/>
      <c r="AF125" s="935"/>
      <c r="AG125" s="8"/>
      <c r="AH125" s="8"/>
      <c r="AI125" s="8"/>
    </row>
    <row r="126" spans="1:35" s="9" customFormat="1" ht="37" thickBot="1">
      <c r="A126" s="18"/>
      <c r="B126" s="419" t="s">
        <v>1443</v>
      </c>
      <c r="C126" s="420" t="s">
        <v>1444</v>
      </c>
      <c r="D126" s="421">
        <v>2024</v>
      </c>
      <c r="E126" s="418">
        <v>3258</v>
      </c>
      <c r="F126" s="418">
        <v>2315</v>
      </c>
      <c r="G126" s="416" t="s">
        <v>1221</v>
      </c>
      <c r="H126" s="869" t="s">
        <v>1278</v>
      </c>
      <c r="I126" s="219" t="s">
        <v>1387</v>
      </c>
      <c r="J126" s="416" t="s">
        <v>3</v>
      </c>
      <c r="K126" s="220" t="s">
        <v>1388</v>
      </c>
      <c r="L126" s="417" t="s">
        <v>278</v>
      </c>
      <c r="M126" s="418">
        <v>3258</v>
      </c>
      <c r="N126" s="15" t="s">
        <v>7</v>
      </c>
      <c r="O126" s="24"/>
      <c r="P126" s="884"/>
      <c r="Q126" s="855" t="s">
        <v>5</v>
      </c>
      <c r="R126" s="855" t="s">
        <v>5</v>
      </c>
      <c r="S126" s="16" t="s">
        <v>6</v>
      </c>
      <c r="T126" s="14"/>
      <c r="U126" s="938" t="s">
        <v>4</v>
      </c>
      <c r="V126" s="938" t="s">
        <v>4</v>
      </c>
      <c r="W126" s="938" t="s">
        <v>206</v>
      </c>
      <c r="X126" s="938" t="s">
        <v>4</v>
      </c>
      <c r="Y126" s="938" t="s">
        <v>4</v>
      </c>
      <c r="Z126" s="938" t="s">
        <v>4</v>
      </c>
      <c r="AA126" s="938" t="s">
        <v>4</v>
      </c>
      <c r="AB126" s="938" t="s">
        <v>4</v>
      </c>
      <c r="AC126" s="938" t="s">
        <v>4</v>
      </c>
      <c r="AD126"/>
      <c r="AE126" s="935" t="s">
        <v>6</v>
      </c>
      <c r="AF126" s="935" t="s">
        <v>0</v>
      </c>
      <c r="AG126" s="8"/>
      <c r="AH126" s="8"/>
      <c r="AI126" s="8"/>
    </row>
    <row r="127" spans="1:35" s="9" customFormat="1" ht="37" thickBot="1">
      <c r="A127" s="18"/>
      <c r="B127" s="419" t="s">
        <v>1443</v>
      </c>
      <c r="C127" s="420" t="s">
        <v>1444</v>
      </c>
      <c r="D127" s="421">
        <v>2024</v>
      </c>
      <c r="E127" s="418">
        <v>3255</v>
      </c>
      <c r="F127" s="418">
        <v>2316</v>
      </c>
      <c r="G127" s="416" t="s">
        <v>1221</v>
      </c>
      <c r="H127" s="869" t="s">
        <v>1278</v>
      </c>
      <c r="I127" s="219" t="s">
        <v>1389</v>
      </c>
      <c r="J127" s="416" t="s">
        <v>1194</v>
      </c>
      <c r="K127" s="220" t="s">
        <v>1390</v>
      </c>
      <c r="L127" s="417" t="s">
        <v>278</v>
      </c>
      <c r="M127" s="418">
        <v>3255</v>
      </c>
      <c r="N127" s="15" t="s">
        <v>7</v>
      </c>
      <c r="O127" s="24"/>
      <c r="P127" s="884"/>
      <c r="Q127" s="855" t="s">
        <v>5</v>
      </c>
      <c r="R127" s="855" t="s">
        <v>5</v>
      </c>
      <c r="S127" s="16" t="s">
        <v>6</v>
      </c>
      <c r="T127" s="14"/>
      <c r="U127" s="938" t="s">
        <v>4</v>
      </c>
      <c r="V127" s="938" t="s">
        <v>4</v>
      </c>
      <c r="W127" s="938" t="s">
        <v>206</v>
      </c>
      <c r="X127" s="938" t="s">
        <v>4</v>
      </c>
      <c r="Y127" s="938" t="s">
        <v>4</v>
      </c>
      <c r="Z127" s="938" t="s">
        <v>4</v>
      </c>
      <c r="AA127" s="938" t="s">
        <v>4</v>
      </c>
      <c r="AB127" s="938" t="s">
        <v>4</v>
      </c>
      <c r="AC127" s="938" t="s">
        <v>4</v>
      </c>
      <c r="AD127"/>
      <c r="AE127" s="935" t="s">
        <v>6</v>
      </c>
      <c r="AF127" s="935" t="s">
        <v>0</v>
      </c>
      <c r="AG127" s="8"/>
      <c r="AH127" s="8"/>
      <c r="AI127" s="8"/>
    </row>
    <row r="128" spans="1:35" s="9" customFormat="1" ht="37" thickBot="1">
      <c r="A128" s="18"/>
      <c r="B128" s="419" t="s">
        <v>1443</v>
      </c>
      <c r="C128" s="420" t="s">
        <v>1444</v>
      </c>
      <c r="D128" s="421">
        <v>2024</v>
      </c>
      <c r="E128" s="418">
        <v>4522</v>
      </c>
      <c r="F128" s="418">
        <v>8915</v>
      </c>
      <c r="G128" s="416" t="s">
        <v>1221</v>
      </c>
      <c r="H128" s="869" t="s">
        <v>1053</v>
      </c>
      <c r="I128" s="219" t="s">
        <v>1391</v>
      </c>
      <c r="J128" s="416" t="s">
        <v>3</v>
      </c>
      <c r="K128" s="220" t="s">
        <v>1392</v>
      </c>
      <c r="L128" s="417" t="s">
        <v>278</v>
      </c>
      <c r="M128" s="418">
        <v>4522</v>
      </c>
      <c r="N128" s="15" t="s">
        <v>7</v>
      </c>
      <c r="O128" s="24"/>
      <c r="P128" s="884"/>
      <c r="Q128" s="855" t="s">
        <v>5</v>
      </c>
      <c r="R128" s="855" t="s">
        <v>5</v>
      </c>
      <c r="S128" s="16" t="s">
        <v>6</v>
      </c>
      <c r="T128" s="14"/>
      <c r="U128" s="938" t="s">
        <v>4</v>
      </c>
      <c r="V128" s="938" t="s">
        <v>206</v>
      </c>
      <c r="W128" s="938" t="s">
        <v>206</v>
      </c>
      <c r="X128" s="938" t="s">
        <v>4</v>
      </c>
      <c r="Y128" s="938" t="s">
        <v>4</v>
      </c>
      <c r="Z128" s="938" t="s">
        <v>4</v>
      </c>
      <c r="AA128" s="938" t="s">
        <v>4</v>
      </c>
      <c r="AB128" s="938" t="s">
        <v>4</v>
      </c>
      <c r="AC128" s="938" t="s">
        <v>4</v>
      </c>
      <c r="AD128"/>
      <c r="AE128" s="935"/>
      <c r="AF128" s="935"/>
      <c r="AG128" s="8"/>
      <c r="AH128" s="8"/>
      <c r="AI128" s="8"/>
    </row>
    <row r="129" spans="1:35" s="9" customFormat="1" ht="37" thickBot="1">
      <c r="A129" s="18"/>
      <c r="B129" s="419" t="s">
        <v>1443</v>
      </c>
      <c r="C129" s="420" t="s">
        <v>1444</v>
      </c>
      <c r="D129" s="421">
        <v>2024</v>
      </c>
      <c r="E129" s="418">
        <v>885482</v>
      </c>
      <c r="F129" s="418">
        <v>9038</v>
      </c>
      <c r="G129" s="416" t="s">
        <v>1221</v>
      </c>
      <c r="H129" s="869" t="s">
        <v>985</v>
      </c>
      <c r="I129" s="219" t="s">
        <v>1393</v>
      </c>
      <c r="J129" s="416" t="s">
        <v>1092</v>
      </c>
      <c r="K129" s="220" t="s">
        <v>1394</v>
      </c>
      <c r="L129" s="417" t="s">
        <v>278</v>
      </c>
      <c r="M129" s="418">
        <v>885482</v>
      </c>
      <c r="N129" s="15" t="s">
        <v>7</v>
      </c>
      <c r="O129" s="24"/>
      <c r="P129" s="884"/>
      <c r="Q129" s="855" t="s">
        <v>5</v>
      </c>
      <c r="R129" s="855" t="s">
        <v>5</v>
      </c>
      <c r="S129" s="16" t="s">
        <v>6</v>
      </c>
      <c r="T129" s="14"/>
      <c r="U129" s="938" t="s">
        <v>4</v>
      </c>
      <c r="V129" s="938" t="s">
        <v>4</v>
      </c>
      <c r="W129" s="938" t="s">
        <v>206</v>
      </c>
      <c r="X129" s="938" t="s">
        <v>4</v>
      </c>
      <c r="Y129" s="938" t="s">
        <v>4</v>
      </c>
      <c r="Z129" s="938" t="s">
        <v>4</v>
      </c>
      <c r="AA129" s="938" t="s">
        <v>4</v>
      </c>
      <c r="AB129" s="938" t="s">
        <v>4</v>
      </c>
      <c r="AC129" s="938" t="s">
        <v>4</v>
      </c>
      <c r="AD129"/>
      <c r="AE129" s="935"/>
      <c r="AF129" s="935"/>
      <c r="AG129" s="8"/>
      <c r="AH129" s="8"/>
      <c r="AI129" s="8"/>
    </row>
    <row r="130" spans="1:35" s="9" customFormat="1" ht="37" thickBot="1">
      <c r="A130" s="18"/>
      <c r="B130" s="419" t="s">
        <v>1443</v>
      </c>
      <c r="C130" s="420" t="s">
        <v>1444</v>
      </c>
      <c r="D130" s="421">
        <v>2024</v>
      </c>
      <c r="E130" s="418">
        <v>199434</v>
      </c>
      <c r="F130" s="418">
        <v>9026</v>
      </c>
      <c r="G130" s="416" t="s">
        <v>1221</v>
      </c>
      <c r="H130" s="869" t="s">
        <v>985</v>
      </c>
      <c r="I130" s="219" t="s">
        <v>1395</v>
      </c>
      <c r="J130" s="416" t="s">
        <v>1396</v>
      </c>
      <c r="K130" s="220" t="s">
        <v>1397</v>
      </c>
      <c r="L130" s="417" t="s">
        <v>278</v>
      </c>
      <c r="M130" s="418">
        <v>199434</v>
      </c>
      <c r="N130" s="15" t="s">
        <v>7</v>
      </c>
      <c r="O130" s="24"/>
      <c r="P130" s="884"/>
      <c r="Q130" s="855" t="s">
        <v>5</v>
      </c>
      <c r="R130" s="855" t="s">
        <v>5</v>
      </c>
      <c r="S130" s="16" t="s">
        <v>6</v>
      </c>
      <c r="T130" s="14"/>
      <c r="U130" s="938" t="s">
        <v>206</v>
      </c>
      <c r="V130" s="938" t="s">
        <v>206</v>
      </c>
      <c r="W130" s="938" t="s">
        <v>4</v>
      </c>
      <c r="X130" s="938" t="s">
        <v>4</v>
      </c>
      <c r="Y130" s="938" t="s">
        <v>4</v>
      </c>
      <c r="Z130" s="938" t="s">
        <v>4</v>
      </c>
      <c r="AA130" s="938" t="s">
        <v>4</v>
      </c>
      <c r="AB130" s="938" t="s">
        <v>4</v>
      </c>
      <c r="AC130" s="938" t="s">
        <v>4</v>
      </c>
      <c r="AD130"/>
      <c r="AE130" s="935"/>
      <c r="AF130" s="935"/>
      <c r="AG130" s="8"/>
      <c r="AH130" s="8"/>
      <c r="AI130" s="8"/>
    </row>
    <row r="131" spans="1:35" s="9" customFormat="1" ht="37" thickBot="1">
      <c r="A131" s="18"/>
      <c r="B131" s="419" t="s">
        <v>1443</v>
      </c>
      <c r="C131" s="420" t="s">
        <v>1444</v>
      </c>
      <c r="D131" s="421">
        <v>2024</v>
      </c>
      <c r="E131" s="418">
        <v>4112</v>
      </c>
      <c r="F131" s="418">
        <v>9112</v>
      </c>
      <c r="G131" s="416" t="s">
        <v>1221</v>
      </c>
      <c r="H131" s="869" t="s">
        <v>985</v>
      </c>
      <c r="I131" s="219" t="s">
        <v>986</v>
      </c>
      <c r="J131" s="416" t="s">
        <v>10</v>
      </c>
      <c r="K131" s="220" t="s">
        <v>987</v>
      </c>
      <c r="L131" s="417" t="s">
        <v>278</v>
      </c>
      <c r="M131" s="418">
        <v>4112</v>
      </c>
      <c r="N131" s="15" t="s">
        <v>7</v>
      </c>
      <c r="O131" s="24"/>
      <c r="P131" s="884"/>
      <c r="Q131" s="855" t="s">
        <v>5</v>
      </c>
      <c r="R131" s="855" t="s">
        <v>5</v>
      </c>
      <c r="S131" s="16" t="s">
        <v>6</v>
      </c>
      <c r="T131" s="14"/>
      <c r="U131" s="938" t="s">
        <v>4</v>
      </c>
      <c r="V131" s="938" t="s">
        <v>206</v>
      </c>
      <c r="W131" s="938" t="s">
        <v>4</v>
      </c>
      <c r="X131" s="938" t="s">
        <v>4</v>
      </c>
      <c r="Y131" s="938" t="s">
        <v>4</v>
      </c>
      <c r="Z131" s="938" t="s">
        <v>4</v>
      </c>
      <c r="AA131" s="938" t="s">
        <v>206</v>
      </c>
      <c r="AB131" s="938" t="s">
        <v>4</v>
      </c>
      <c r="AC131" s="938" t="s">
        <v>4</v>
      </c>
      <c r="AD131"/>
      <c r="AE131" s="935"/>
      <c r="AF131" s="935"/>
      <c r="AG131" s="8"/>
      <c r="AH131" s="8"/>
      <c r="AI131" s="8"/>
    </row>
    <row r="132" spans="1:35" s="9" customFormat="1" ht="37" thickBot="1">
      <c r="A132" s="18"/>
      <c r="B132" s="419" t="s">
        <v>1443</v>
      </c>
      <c r="C132" s="420" t="s">
        <v>1444</v>
      </c>
      <c r="D132" s="421">
        <v>2024</v>
      </c>
      <c r="E132" s="418">
        <v>3590</v>
      </c>
      <c r="F132" s="418">
        <v>3298</v>
      </c>
      <c r="G132" s="416" t="s">
        <v>1221</v>
      </c>
      <c r="H132" s="869" t="s">
        <v>1121</v>
      </c>
      <c r="I132" s="219" t="s">
        <v>1122</v>
      </c>
      <c r="J132" s="416" t="s">
        <v>10</v>
      </c>
      <c r="K132" s="220" t="s">
        <v>1123</v>
      </c>
      <c r="L132" s="417" t="s">
        <v>278</v>
      </c>
      <c r="M132" s="418">
        <v>3590</v>
      </c>
      <c r="N132" s="15" t="s">
        <v>7</v>
      </c>
      <c r="O132" s="24"/>
      <c r="P132" s="884"/>
      <c r="Q132" s="855" t="s">
        <v>5</v>
      </c>
      <c r="R132" s="855" t="s">
        <v>5</v>
      </c>
      <c r="S132" s="16" t="s">
        <v>6</v>
      </c>
      <c r="T132" s="14"/>
      <c r="U132" s="938" t="s">
        <v>4</v>
      </c>
      <c r="V132" s="938" t="s">
        <v>206</v>
      </c>
      <c r="W132" s="938" t="s">
        <v>206</v>
      </c>
      <c r="X132" s="938" t="s">
        <v>4</v>
      </c>
      <c r="Y132" s="938" t="s">
        <v>206</v>
      </c>
      <c r="Z132" s="938" t="s">
        <v>206</v>
      </c>
      <c r="AA132" s="938" t="s">
        <v>4</v>
      </c>
      <c r="AB132" s="938" t="s">
        <v>206</v>
      </c>
      <c r="AC132" s="938" t="s">
        <v>4</v>
      </c>
      <c r="AD132"/>
      <c r="AE132" s="935" t="s">
        <v>6</v>
      </c>
      <c r="AF132" s="935" t="s">
        <v>0</v>
      </c>
      <c r="AG132" s="8"/>
      <c r="AH132" s="8"/>
      <c r="AI132" s="8"/>
    </row>
    <row r="133" spans="1:35" s="9" customFormat="1" ht="37" thickBot="1">
      <c r="A133" s="18"/>
      <c r="B133" s="419" t="s">
        <v>1443</v>
      </c>
      <c r="C133" s="420" t="s">
        <v>1444</v>
      </c>
      <c r="D133" s="421">
        <v>2024</v>
      </c>
      <c r="E133" s="418">
        <v>2506</v>
      </c>
      <c r="F133" s="418">
        <v>2706</v>
      </c>
      <c r="G133" s="416" t="s">
        <v>1221</v>
      </c>
      <c r="H133" s="869" t="s">
        <v>897</v>
      </c>
      <c r="I133" s="219" t="s">
        <v>1003</v>
      </c>
      <c r="J133" s="416" t="s">
        <v>10</v>
      </c>
      <c r="K133" s="220" t="s">
        <v>1004</v>
      </c>
      <c r="L133" s="417" t="s">
        <v>278</v>
      </c>
      <c r="M133" s="418">
        <v>2506</v>
      </c>
      <c r="N133" s="15" t="s">
        <v>1446</v>
      </c>
      <c r="O133" s="24"/>
      <c r="P133" s="884" t="s">
        <v>1461</v>
      </c>
      <c r="Q133" s="855" t="s">
        <v>181</v>
      </c>
      <c r="R133" s="855" t="s">
        <v>181</v>
      </c>
      <c r="S133" s="16" t="s">
        <v>6</v>
      </c>
      <c r="T133" s="14"/>
      <c r="U133" s="938" t="s">
        <v>206</v>
      </c>
      <c r="V133" s="938" t="s">
        <v>206</v>
      </c>
      <c r="W133" s="938" t="s">
        <v>206</v>
      </c>
      <c r="X133" s="938" t="s">
        <v>206</v>
      </c>
      <c r="Y133" s="938" t="s">
        <v>206</v>
      </c>
      <c r="Z133" s="938" t="s">
        <v>206</v>
      </c>
      <c r="AA133" s="938" t="s">
        <v>206</v>
      </c>
      <c r="AB133" s="938" t="s">
        <v>206</v>
      </c>
      <c r="AC133" s="938" t="s">
        <v>206</v>
      </c>
      <c r="AD133"/>
      <c r="AE133" s="935" t="s">
        <v>6</v>
      </c>
      <c r="AF133" s="935" t="s">
        <v>0</v>
      </c>
      <c r="AG133" s="8"/>
      <c r="AH133" s="8"/>
      <c r="AI133" s="8"/>
    </row>
    <row r="134" spans="1:35" s="9" customFormat="1" ht="37" thickBot="1">
      <c r="A134" s="18"/>
      <c r="B134" s="419" t="s">
        <v>1443</v>
      </c>
      <c r="C134" s="420" t="s">
        <v>1444</v>
      </c>
      <c r="D134" s="421">
        <v>2024</v>
      </c>
      <c r="E134" s="418">
        <v>2623</v>
      </c>
      <c r="F134" s="418">
        <v>2984</v>
      </c>
      <c r="G134" s="416" t="s">
        <v>1221</v>
      </c>
      <c r="H134" s="869" t="s">
        <v>904</v>
      </c>
      <c r="I134" s="219" t="s">
        <v>1010</v>
      </c>
      <c r="J134" s="416" t="s">
        <v>3</v>
      </c>
      <c r="K134" s="220" t="s">
        <v>1011</v>
      </c>
      <c r="L134" s="417" t="s">
        <v>278</v>
      </c>
      <c r="M134" s="418">
        <v>2623</v>
      </c>
      <c r="N134" s="15" t="s">
        <v>1446</v>
      </c>
      <c r="O134" s="24"/>
      <c r="P134" s="884" t="s">
        <v>1461</v>
      </c>
      <c r="Q134" s="855" t="s">
        <v>5</v>
      </c>
      <c r="R134" s="855" t="s">
        <v>5</v>
      </c>
      <c r="S134" s="16" t="s">
        <v>6</v>
      </c>
      <c r="T134" s="14"/>
      <c r="U134" s="938" t="s">
        <v>206</v>
      </c>
      <c r="V134" s="938" t="s">
        <v>206</v>
      </c>
      <c r="W134" s="938" t="s">
        <v>206</v>
      </c>
      <c r="X134" s="938" t="s">
        <v>206</v>
      </c>
      <c r="Y134" s="938" t="s">
        <v>206</v>
      </c>
      <c r="Z134" s="938" t="s">
        <v>206</v>
      </c>
      <c r="AA134" s="938" t="s">
        <v>206</v>
      </c>
      <c r="AB134" s="938" t="s">
        <v>206</v>
      </c>
      <c r="AC134" s="938" t="s">
        <v>206</v>
      </c>
      <c r="AD134"/>
      <c r="AE134" s="935" t="s">
        <v>6</v>
      </c>
      <c r="AF134" s="935" t="s">
        <v>0</v>
      </c>
      <c r="AG134" s="8"/>
      <c r="AH134" s="8"/>
      <c r="AI134" s="8"/>
    </row>
    <row r="135" spans="1:35" s="9" customFormat="1" ht="37" thickBot="1">
      <c r="A135" s="18"/>
      <c r="B135" s="419" t="s">
        <v>1443</v>
      </c>
      <c r="C135" s="420" t="s">
        <v>1444</v>
      </c>
      <c r="D135" s="421">
        <v>2024</v>
      </c>
      <c r="E135" s="418">
        <v>3036</v>
      </c>
      <c r="F135" s="418">
        <v>1780</v>
      </c>
      <c r="G135" s="416" t="s">
        <v>1221</v>
      </c>
      <c r="H135" s="869" t="s">
        <v>910</v>
      </c>
      <c r="I135" s="219" t="s">
        <v>1111</v>
      </c>
      <c r="J135" s="416" t="s">
        <v>10</v>
      </c>
      <c r="K135" s="220" t="s">
        <v>1112</v>
      </c>
      <c r="L135" s="417" t="s">
        <v>278</v>
      </c>
      <c r="M135" s="418">
        <v>3036</v>
      </c>
      <c r="N135" s="15" t="s">
        <v>1446</v>
      </c>
      <c r="O135" s="24"/>
      <c r="P135" s="884" t="s">
        <v>1461</v>
      </c>
      <c r="Q135" s="855" t="s">
        <v>5</v>
      </c>
      <c r="R135" s="855" t="s">
        <v>5</v>
      </c>
      <c r="S135" s="16" t="s">
        <v>6</v>
      </c>
      <c r="T135" s="14"/>
      <c r="U135" s="938" t="s">
        <v>206</v>
      </c>
      <c r="V135" s="938" t="s">
        <v>206</v>
      </c>
      <c r="W135" s="938" t="s">
        <v>206</v>
      </c>
      <c r="X135" s="938" t="s">
        <v>206</v>
      </c>
      <c r="Y135" s="938" t="s">
        <v>206</v>
      </c>
      <c r="Z135" s="938" t="s">
        <v>206</v>
      </c>
      <c r="AA135" s="938" t="s">
        <v>206</v>
      </c>
      <c r="AB135" s="938" t="s">
        <v>206</v>
      </c>
      <c r="AC135" s="938" t="s">
        <v>206</v>
      </c>
      <c r="AD135"/>
      <c r="AE135" s="935" t="s">
        <v>6</v>
      </c>
      <c r="AF135" s="935" t="s">
        <v>0</v>
      </c>
      <c r="AG135" s="8"/>
      <c r="AH135" s="8"/>
      <c r="AI135" s="8"/>
    </row>
    <row r="136" spans="1:35" s="9" customFormat="1" ht="37" thickBot="1">
      <c r="A136" s="18"/>
      <c r="B136" s="419" t="s">
        <v>1443</v>
      </c>
      <c r="C136" s="420" t="s">
        <v>1444</v>
      </c>
      <c r="D136" s="421">
        <v>2024</v>
      </c>
      <c r="E136" s="418">
        <v>3059</v>
      </c>
      <c r="F136" s="418">
        <v>1822</v>
      </c>
      <c r="G136" s="416" t="s">
        <v>1221</v>
      </c>
      <c r="H136" s="869" t="s">
        <v>910</v>
      </c>
      <c r="I136" s="219" t="s">
        <v>1012</v>
      </c>
      <c r="J136" s="416" t="s">
        <v>3</v>
      </c>
      <c r="K136" s="220" t="s">
        <v>1013</v>
      </c>
      <c r="L136" s="417" t="s">
        <v>278</v>
      </c>
      <c r="M136" s="418">
        <v>3059</v>
      </c>
      <c r="N136" s="15" t="s">
        <v>1446</v>
      </c>
      <c r="O136" s="24"/>
      <c r="P136" s="884" t="s">
        <v>1461</v>
      </c>
      <c r="Q136" s="855" t="s">
        <v>5</v>
      </c>
      <c r="R136" s="855" t="s">
        <v>5</v>
      </c>
      <c r="S136" s="16" t="s">
        <v>6</v>
      </c>
      <c r="T136" s="14"/>
      <c r="U136" s="938" t="s">
        <v>206</v>
      </c>
      <c r="V136" s="938" t="s">
        <v>206</v>
      </c>
      <c r="W136" s="938" t="s">
        <v>206</v>
      </c>
      <c r="X136" s="938" t="s">
        <v>206</v>
      </c>
      <c r="Y136" s="938" t="s">
        <v>206</v>
      </c>
      <c r="Z136" s="938" t="s">
        <v>206</v>
      </c>
      <c r="AA136" s="938" t="s">
        <v>206</v>
      </c>
      <c r="AB136" s="938" t="s">
        <v>206</v>
      </c>
      <c r="AC136" s="938" t="s">
        <v>206</v>
      </c>
      <c r="AD136"/>
      <c r="AE136" s="935" t="s">
        <v>6</v>
      </c>
      <c r="AF136" s="935" t="s">
        <v>0</v>
      </c>
      <c r="AG136" s="8"/>
      <c r="AH136" s="8"/>
      <c r="AI136" s="8"/>
    </row>
    <row r="137" spans="1:35" s="9" customFormat="1" ht="37" thickBot="1">
      <c r="A137" s="18"/>
      <c r="B137" s="419" t="s">
        <v>1443</v>
      </c>
      <c r="C137" s="420" t="s">
        <v>1444</v>
      </c>
      <c r="D137" s="421">
        <v>2024</v>
      </c>
      <c r="E137" s="418">
        <v>2543</v>
      </c>
      <c r="F137" s="418">
        <v>2135</v>
      </c>
      <c r="G137" s="416" t="s">
        <v>1221</v>
      </c>
      <c r="H137" s="869" t="s">
        <v>921</v>
      </c>
      <c r="I137" s="219" t="s">
        <v>948</v>
      </c>
      <c r="J137" s="416" t="s">
        <v>3</v>
      </c>
      <c r="K137" s="220" t="s">
        <v>949</v>
      </c>
      <c r="L137" s="417" t="s">
        <v>278</v>
      </c>
      <c r="M137" s="418">
        <v>2543</v>
      </c>
      <c r="N137" s="15" t="s">
        <v>1446</v>
      </c>
      <c r="O137" s="24"/>
      <c r="P137" s="884"/>
      <c r="Q137" s="855" t="s">
        <v>171</v>
      </c>
      <c r="R137" s="855" t="s">
        <v>181</v>
      </c>
      <c r="S137" s="16" t="s">
        <v>6</v>
      </c>
      <c r="T137" s="14"/>
      <c r="U137" s="938" t="s">
        <v>206</v>
      </c>
      <c r="V137" s="938" t="s">
        <v>206</v>
      </c>
      <c r="W137" s="938" t="s">
        <v>206</v>
      </c>
      <c r="X137" s="938" t="s">
        <v>206</v>
      </c>
      <c r="Y137" s="938" t="s">
        <v>206</v>
      </c>
      <c r="Z137" s="938" t="s">
        <v>206</v>
      </c>
      <c r="AA137" s="938" t="s">
        <v>206</v>
      </c>
      <c r="AB137" s="938" t="s">
        <v>206</v>
      </c>
      <c r="AC137" s="938" t="s">
        <v>206</v>
      </c>
      <c r="AD137"/>
      <c r="AE137" s="935" t="s">
        <v>27</v>
      </c>
      <c r="AF137" s="935" t="s">
        <v>0</v>
      </c>
      <c r="AG137" s="8"/>
      <c r="AH137" s="8"/>
      <c r="AI137" s="8"/>
    </row>
    <row r="138" spans="1:35" s="9" customFormat="1" ht="37" thickBot="1">
      <c r="A138" s="18"/>
      <c r="B138" s="419" t="s">
        <v>1443</v>
      </c>
      <c r="C138" s="420" t="s">
        <v>1444</v>
      </c>
      <c r="D138" s="421">
        <v>2024</v>
      </c>
      <c r="E138" s="418">
        <v>3293</v>
      </c>
      <c r="F138" s="418">
        <v>2294</v>
      </c>
      <c r="G138" s="416" t="s">
        <v>1221</v>
      </c>
      <c r="H138" s="869" t="s">
        <v>970</v>
      </c>
      <c r="I138" s="219" t="s">
        <v>1160</v>
      </c>
      <c r="J138" s="416" t="s">
        <v>10</v>
      </c>
      <c r="K138" s="220" t="s">
        <v>1161</v>
      </c>
      <c r="L138" s="417" t="s">
        <v>278</v>
      </c>
      <c r="M138" s="418">
        <v>3293</v>
      </c>
      <c r="N138" s="15" t="s">
        <v>1446</v>
      </c>
      <c r="O138" s="24"/>
      <c r="P138" s="884"/>
      <c r="Q138" s="855" t="s">
        <v>168</v>
      </c>
      <c r="R138" s="855" t="s">
        <v>168</v>
      </c>
      <c r="S138" s="16" t="s">
        <v>6</v>
      </c>
      <c r="T138" s="14"/>
      <c r="U138" s="938" t="s">
        <v>4</v>
      </c>
      <c r="V138" s="938" t="s">
        <v>206</v>
      </c>
      <c r="W138" s="938" t="s">
        <v>206</v>
      </c>
      <c r="X138" s="938" t="s">
        <v>206</v>
      </c>
      <c r="Y138" s="938" t="s">
        <v>206</v>
      </c>
      <c r="Z138" s="938" t="s">
        <v>206</v>
      </c>
      <c r="AA138" s="938" t="s">
        <v>206</v>
      </c>
      <c r="AB138" s="938" t="s">
        <v>206</v>
      </c>
      <c r="AC138" s="938" t="s">
        <v>4</v>
      </c>
      <c r="AD138"/>
      <c r="AE138" s="935" t="s">
        <v>0</v>
      </c>
      <c r="AF138" s="935" t="s">
        <v>0</v>
      </c>
      <c r="AG138" s="8"/>
      <c r="AH138" s="8"/>
      <c r="AI138" s="8"/>
    </row>
    <row r="139" spans="1:35" s="9" customFormat="1" ht="37" thickBot="1">
      <c r="A139" s="18"/>
      <c r="B139" s="419" t="s">
        <v>1443</v>
      </c>
      <c r="C139" s="420" t="s">
        <v>1444</v>
      </c>
      <c r="D139" s="421">
        <v>2024</v>
      </c>
      <c r="E139" s="418">
        <v>199374</v>
      </c>
      <c r="F139" s="418">
        <v>2304</v>
      </c>
      <c r="G139" s="416" t="s">
        <v>1221</v>
      </c>
      <c r="H139" s="869" t="s">
        <v>970</v>
      </c>
      <c r="I139" s="219" t="s">
        <v>976</v>
      </c>
      <c r="J139" s="416" t="s">
        <v>977</v>
      </c>
      <c r="K139" s="220" t="s">
        <v>978</v>
      </c>
      <c r="L139" s="417" t="s">
        <v>278</v>
      </c>
      <c r="M139" s="418">
        <v>199374</v>
      </c>
      <c r="N139" s="15" t="s">
        <v>1446</v>
      </c>
      <c r="O139" s="24"/>
      <c r="P139" s="884"/>
      <c r="Q139" s="855" t="s">
        <v>181</v>
      </c>
      <c r="R139" s="855" t="s">
        <v>181</v>
      </c>
      <c r="S139" s="16" t="s">
        <v>6</v>
      </c>
      <c r="T139" s="14"/>
      <c r="U139" s="938" t="s">
        <v>206</v>
      </c>
      <c r="V139" s="938" t="s">
        <v>206</v>
      </c>
      <c r="W139" s="938" t="s">
        <v>206</v>
      </c>
      <c r="X139" s="938" t="s">
        <v>206</v>
      </c>
      <c r="Y139" s="938" t="s">
        <v>206</v>
      </c>
      <c r="Z139" s="938" t="s">
        <v>206</v>
      </c>
      <c r="AA139" s="938" t="s">
        <v>206</v>
      </c>
      <c r="AB139" s="938" t="s">
        <v>206</v>
      </c>
      <c r="AC139" s="938" t="s">
        <v>4</v>
      </c>
      <c r="AD139"/>
      <c r="AE139" s="935" t="s">
        <v>6</v>
      </c>
      <c r="AF139" s="935" t="s">
        <v>0</v>
      </c>
      <c r="AG139" s="8"/>
      <c r="AH139" s="8"/>
      <c r="AI139" s="8"/>
    </row>
    <row r="140" spans="1:35" s="9" customFormat="1" ht="37" thickBot="1">
      <c r="A140" s="18"/>
      <c r="B140" s="419" t="s">
        <v>1443</v>
      </c>
      <c r="C140" s="420" t="s">
        <v>1444</v>
      </c>
      <c r="D140" s="421">
        <v>2024</v>
      </c>
      <c r="E140" s="418">
        <v>3289</v>
      </c>
      <c r="F140" s="418">
        <v>2299</v>
      </c>
      <c r="G140" s="416" t="s">
        <v>1221</v>
      </c>
      <c r="H140" s="869" t="s">
        <v>970</v>
      </c>
      <c r="I140" s="219" t="s">
        <v>1398</v>
      </c>
      <c r="J140" s="416" t="s">
        <v>1269</v>
      </c>
      <c r="K140" s="220" t="s">
        <v>1399</v>
      </c>
      <c r="L140" s="417" t="s">
        <v>278</v>
      </c>
      <c r="M140" s="418">
        <v>3289</v>
      </c>
      <c r="N140" s="15" t="s">
        <v>1446</v>
      </c>
      <c r="O140" s="24"/>
      <c r="P140" s="884"/>
      <c r="Q140" s="855" t="s">
        <v>172</v>
      </c>
      <c r="R140" s="855" t="s">
        <v>169</v>
      </c>
      <c r="S140" s="16" t="s">
        <v>6</v>
      </c>
      <c r="T140" s="14"/>
      <c r="U140" s="938" t="s">
        <v>4</v>
      </c>
      <c r="V140" s="938" t="s">
        <v>4</v>
      </c>
      <c r="W140" s="938" t="s">
        <v>206</v>
      </c>
      <c r="X140" s="938" t="s">
        <v>206</v>
      </c>
      <c r="Y140" s="938" t="s">
        <v>206</v>
      </c>
      <c r="Z140" s="938" t="s">
        <v>206</v>
      </c>
      <c r="AA140" s="938" t="s">
        <v>4</v>
      </c>
      <c r="AB140" s="938" t="s">
        <v>206</v>
      </c>
      <c r="AC140" s="938" t="s">
        <v>4</v>
      </c>
      <c r="AD140"/>
      <c r="AE140" s="935" t="s">
        <v>6</v>
      </c>
      <c r="AF140" s="935" t="s">
        <v>0</v>
      </c>
      <c r="AG140" s="8"/>
      <c r="AH140" s="8"/>
      <c r="AI140" s="8"/>
    </row>
    <row r="141" spans="1:35" s="9" customFormat="1" ht="37" thickBot="1">
      <c r="A141" s="18"/>
      <c r="B141" s="419" t="s">
        <v>1443</v>
      </c>
      <c r="C141" s="420" t="s">
        <v>1444</v>
      </c>
      <c r="D141" s="421">
        <v>2024</v>
      </c>
      <c r="E141" s="418">
        <v>3422</v>
      </c>
      <c r="F141" s="418">
        <v>1388</v>
      </c>
      <c r="G141" s="416" t="s">
        <v>1221</v>
      </c>
      <c r="H141" s="869" t="s">
        <v>979</v>
      </c>
      <c r="I141" s="219" t="s">
        <v>1014</v>
      </c>
      <c r="J141" s="416" t="s">
        <v>10</v>
      </c>
      <c r="K141" s="887" t="s">
        <v>1015</v>
      </c>
      <c r="L141" s="417" t="s">
        <v>278</v>
      </c>
      <c r="M141" s="418">
        <v>3422</v>
      </c>
      <c r="N141" s="15" t="s">
        <v>1446</v>
      </c>
      <c r="O141" s="24"/>
      <c r="P141" s="884" t="s">
        <v>1461</v>
      </c>
      <c r="Q141" s="855" t="s">
        <v>5</v>
      </c>
      <c r="R141" s="855" t="s">
        <v>5</v>
      </c>
      <c r="S141" s="16" t="s">
        <v>6</v>
      </c>
      <c r="T141" s="14"/>
      <c r="U141" s="938" t="s">
        <v>206</v>
      </c>
      <c r="V141" s="938" t="s">
        <v>206</v>
      </c>
      <c r="W141" s="938" t="s">
        <v>206</v>
      </c>
      <c r="X141" s="938" t="s">
        <v>206</v>
      </c>
      <c r="Y141" s="938" t="s">
        <v>206</v>
      </c>
      <c r="Z141" s="938" t="s">
        <v>206</v>
      </c>
      <c r="AA141" s="938" t="s">
        <v>206</v>
      </c>
      <c r="AB141" s="938" t="s">
        <v>206</v>
      </c>
      <c r="AC141" s="938" t="s">
        <v>206</v>
      </c>
      <c r="AD141"/>
      <c r="AE141" s="935" t="s">
        <v>6</v>
      </c>
      <c r="AF141" s="935" t="s">
        <v>0</v>
      </c>
      <c r="AG141" s="8"/>
      <c r="AH141" s="8"/>
      <c r="AI141" s="8"/>
    </row>
    <row r="142" spans="1:35" s="9" customFormat="1" ht="37" thickBot="1">
      <c r="A142" s="18"/>
      <c r="B142" s="419" t="s">
        <v>1443</v>
      </c>
      <c r="C142" s="420" t="s">
        <v>1444</v>
      </c>
      <c r="D142" s="421">
        <v>2024</v>
      </c>
      <c r="E142" s="418">
        <v>3424</v>
      </c>
      <c r="F142" s="418">
        <v>1391</v>
      </c>
      <c r="G142" s="416" t="s">
        <v>1221</v>
      </c>
      <c r="H142" s="869" t="s">
        <v>979</v>
      </c>
      <c r="I142" s="219" t="s">
        <v>1016</v>
      </c>
      <c r="J142" s="416" t="s">
        <v>10</v>
      </c>
      <c r="K142" s="220" t="s">
        <v>1017</v>
      </c>
      <c r="L142" s="417" t="s">
        <v>278</v>
      </c>
      <c r="M142" s="418">
        <v>3424</v>
      </c>
      <c r="N142" s="15" t="s">
        <v>1446</v>
      </c>
      <c r="O142" s="24"/>
      <c r="P142" s="884" t="s">
        <v>1461</v>
      </c>
      <c r="Q142" s="855" t="s">
        <v>5</v>
      </c>
      <c r="R142" s="855" t="s">
        <v>5</v>
      </c>
      <c r="S142" s="16" t="s">
        <v>6</v>
      </c>
      <c r="T142" s="14"/>
      <c r="U142" s="938" t="s">
        <v>206</v>
      </c>
      <c r="V142" s="938" t="s">
        <v>206</v>
      </c>
      <c r="W142" s="938" t="s">
        <v>206</v>
      </c>
      <c r="X142" s="938" t="s">
        <v>206</v>
      </c>
      <c r="Y142" s="938" t="s">
        <v>206</v>
      </c>
      <c r="Z142" s="938" t="s">
        <v>206</v>
      </c>
      <c r="AA142" s="938" t="s">
        <v>206</v>
      </c>
      <c r="AB142" s="938" t="s">
        <v>206</v>
      </c>
      <c r="AC142" s="938" t="s">
        <v>206</v>
      </c>
      <c r="AD142"/>
      <c r="AE142" s="935" t="s">
        <v>0</v>
      </c>
      <c r="AF142" s="935" t="s">
        <v>0</v>
      </c>
      <c r="AG142" s="8"/>
      <c r="AH142" s="8"/>
      <c r="AI142" s="8"/>
    </row>
    <row r="143" spans="1:35" s="9" customFormat="1" ht="37" thickBot="1">
      <c r="A143" s="18"/>
      <c r="B143" s="419" t="s">
        <v>1443</v>
      </c>
      <c r="C143" s="420" t="s">
        <v>1444</v>
      </c>
      <c r="D143" s="421">
        <v>2024</v>
      </c>
      <c r="E143" s="418">
        <v>3522</v>
      </c>
      <c r="F143" s="418">
        <v>3162</v>
      </c>
      <c r="G143" s="416" t="s">
        <v>1221</v>
      </c>
      <c r="H143" s="869" t="s">
        <v>926</v>
      </c>
      <c r="I143" s="219" t="s">
        <v>1020</v>
      </c>
      <c r="J143" s="416" t="s">
        <v>3</v>
      </c>
      <c r="K143" s="220" t="s">
        <v>1021</v>
      </c>
      <c r="L143" s="417" t="s">
        <v>278</v>
      </c>
      <c r="M143" s="418">
        <v>3522</v>
      </c>
      <c r="N143" s="15" t="s">
        <v>1446</v>
      </c>
      <c r="O143" s="24"/>
      <c r="P143" s="884" t="s">
        <v>1461</v>
      </c>
      <c r="Q143" s="855" t="s">
        <v>5</v>
      </c>
      <c r="R143" s="855" t="s">
        <v>5</v>
      </c>
      <c r="S143" s="16" t="s">
        <v>6</v>
      </c>
      <c r="T143" s="14"/>
      <c r="U143" s="938" t="s">
        <v>206</v>
      </c>
      <c r="V143" s="938" t="s">
        <v>206</v>
      </c>
      <c r="W143" s="938" t="s">
        <v>206</v>
      </c>
      <c r="X143" s="938" t="s">
        <v>206</v>
      </c>
      <c r="Y143" s="938" t="s">
        <v>206</v>
      </c>
      <c r="Z143" s="938" t="s">
        <v>206</v>
      </c>
      <c r="AA143" s="938" t="s">
        <v>206</v>
      </c>
      <c r="AB143" s="938" t="s">
        <v>206</v>
      </c>
      <c r="AC143" s="938" t="s">
        <v>4</v>
      </c>
      <c r="AD143"/>
      <c r="AE143" s="935" t="s">
        <v>6</v>
      </c>
      <c r="AF143" s="935" t="s">
        <v>0</v>
      </c>
      <c r="AG143" s="8"/>
      <c r="AH143" s="8"/>
      <c r="AI143" s="8"/>
    </row>
    <row r="144" spans="1:35" s="9" customFormat="1" ht="37" thickBot="1">
      <c r="A144" s="18"/>
      <c r="B144" s="419" t="s">
        <v>1443</v>
      </c>
      <c r="C144" s="420" t="s">
        <v>1444</v>
      </c>
      <c r="D144" s="421">
        <v>2024</v>
      </c>
      <c r="E144" s="418">
        <v>3571</v>
      </c>
      <c r="F144" s="418">
        <v>3476</v>
      </c>
      <c r="G144" s="416" t="s">
        <v>1221</v>
      </c>
      <c r="H144" s="869" t="s">
        <v>1022</v>
      </c>
      <c r="I144" s="219" t="s">
        <v>1023</v>
      </c>
      <c r="J144" s="416" t="s">
        <v>3</v>
      </c>
      <c r="K144" s="220" t="s">
        <v>1024</v>
      </c>
      <c r="L144" s="417" t="s">
        <v>278</v>
      </c>
      <c r="M144" s="418">
        <v>3571</v>
      </c>
      <c r="N144" s="15" t="s">
        <v>1446</v>
      </c>
      <c r="O144" s="24"/>
      <c r="P144" s="884" t="s">
        <v>1461</v>
      </c>
      <c r="Q144" s="855" t="s">
        <v>5</v>
      </c>
      <c r="R144" s="855" t="s">
        <v>5</v>
      </c>
      <c r="S144" s="16" t="s">
        <v>6</v>
      </c>
      <c r="T144" s="14"/>
      <c r="U144" s="938" t="s">
        <v>206</v>
      </c>
      <c r="V144" s="938" t="s">
        <v>206</v>
      </c>
      <c r="W144" s="938" t="s">
        <v>206</v>
      </c>
      <c r="X144" s="938" t="s">
        <v>206</v>
      </c>
      <c r="Y144" s="938" t="s">
        <v>206</v>
      </c>
      <c r="Z144" s="938" t="s">
        <v>206</v>
      </c>
      <c r="AA144" s="938" t="s">
        <v>206</v>
      </c>
      <c r="AB144" s="938" t="s">
        <v>206</v>
      </c>
      <c r="AC144" s="938" t="s">
        <v>206</v>
      </c>
      <c r="AD144"/>
      <c r="AE144" s="935" t="s">
        <v>6</v>
      </c>
      <c r="AF144" s="935" t="s">
        <v>0</v>
      </c>
      <c r="AG144" s="8"/>
      <c r="AH144" s="8"/>
      <c r="AI144" s="8"/>
    </row>
    <row r="145" spans="1:35" s="9" customFormat="1" ht="37" thickBot="1">
      <c r="A145" s="18"/>
      <c r="B145" s="419" t="s">
        <v>1443</v>
      </c>
      <c r="C145" s="420" t="s">
        <v>1444</v>
      </c>
      <c r="D145" s="421">
        <v>2024</v>
      </c>
      <c r="E145" s="418">
        <v>2676</v>
      </c>
      <c r="F145" s="418">
        <v>4062</v>
      </c>
      <c r="G145" s="416" t="s">
        <v>1221</v>
      </c>
      <c r="H145" s="869" t="s">
        <v>1027</v>
      </c>
      <c r="I145" s="219" t="s">
        <v>1400</v>
      </c>
      <c r="J145" s="416" t="s">
        <v>10</v>
      </c>
      <c r="K145" s="220" t="s">
        <v>1401</v>
      </c>
      <c r="L145" s="417" t="s">
        <v>278</v>
      </c>
      <c r="M145" s="418">
        <v>2676</v>
      </c>
      <c r="N145" s="15" t="s">
        <v>1446</v>
      </c>
      <c r="O145" s="24"/>
      <c r="P145" s="884"/>
      <c r="Q145" s="855" t="s">
        <v>5</v>
      </c>
      <c r="R145" s="855" t="s">
        <v>5</v>
      </c>
      <c r="S145" s="16" t="s">
        <v>6</v>
      </c>
      <c r="T145" s="14"/>
      <c r="U145" s="938" t="s">
        <v>4</v>
      </c>
      <c r="V145" s="938" t="s">
        <v>206</v>
      </c>
      <c r="W145" s="938" t="s">
        <v>206</v>
      </c>
      <c r="X145" s="938" t="s">
        <v>206</v>
      </c>
      <c r="Y145" s="938" t="s">
        <v>206</v>
      </c>
      <c r="Z145" s="938" t="s">
        <v>206</v>
      </c>
      <c r="AA145" s="938" t="s">
        <v>206</v>
      </c>
      <c r="AB145" s="938" t="s">
        <v>206</v>
      </c>
      <c r="AC145" s="938" t="s">
        <v>4</v>
      </c>
      <c r="AD145"/>
      <c r="AE145" s="935" t="s">
        <v>27</v>
      </c>
      <c r="AF145" s="935" t="s">
        <v>0</v>
      </c>
      <c r="AG145" s="8"/>
      <c r="AH145" s="8"/>
      <c r="AI145" s="8"/>
    </row>
    <row r="146" spans="1:35" s="9" customFormat="1" ht="37" thickBot="1">
      <c r="A146" s="18"/>
      <c r="B146" s="419" t="s">
        <v>1443</v>
      </c>
      <c r="C146" s="420" t="s">
        <v>1444</v>
      </c>
      <c r="D146" s="421">
        <v>2024</v>
      </c>
      <c r="E146" s="418">
        <v>4494</v>
      </c>
      <c r="F146" s="418">
        <v>7056</v>
      </c>
      <c r="G146" s="416" t="s">
        <v>1221</v>
      </c>
      <c r="H146" s="869" t="s">
        <v>981</v>
      </c>
      <c r="I146" s="219" t="s">
        <v>1030</v>
      </c>
      <c r="J146" s="416" t="s">
        <v>10</v>
      </c>
      <c r="K146" s="220" t="s">
        <v>1031</v>
      </c>
      <c r="L146" s="417" t="s">
        <v>278</v>
      </c>
      <c r="M146" s="418">
        <v>4494</v>
      </c>
      <c r="N146" s="15" t="s">
        <v>1446</v>
      </c>
      <c r="O146" s="24"/>
      <c r="P146" s="884"/>
      <c r="Q146" s="855" t="s">
        <v>5</v>
      </c>
      <c r="R146" s="855" t="s">
        <v>5</v>
      </c>
      <c r="S146" s="16" t="s">
        <v>6</v>
      </c>
      <c r="T146" s="14"/>
      <c r="U146" s="938" t="s">
        <v>206</v>
      </c>
      <c r="V146" s="938" t="s">
        <v>206</v>
      </c>
      <c r="W146" s="938" t="s">
        <v>206</v>
      </c>
      <c r="X146" s="938" t="s">
        <v>206</v>
      </c>
      <c r="Y146" s="938" t="s">
        <v>206</v>
      </c>
      <c r="Z146" s="938" t="s">
        <v>206</v>
      </c>
      <c r="AA146" s="938" t="s">
        <v>206</v>
      </c>
      <c r="AB146" s="938" t="s">
        <v>206</v>
      </c>
      <c r="AC146" s="938" t="s">
        <v>206</v>
      </c>
      <c r="AD146"/>
      <c r="AE146" s="935" t="s">
        <v>6</v>
      </c>
      <c r="AF146" s="935" t="s">
        <v>0</v>
      </c>
      <c r="AG146" s="8"/>
      <c r="AH146" s="8"/>
      <c r="AI146" s="8"/>
    </row>
    <row r="147" spans="1:35" s="9" customFormat="1" ht="37" thickBot="1">
      <c r="A147" s="18"/>
      <c r="B147" s="419" t="s">
        <v>1443</v>
      </c>
      <c r="C147" s="420" t="s">
        <v>1444</v>
      </c>
      <c r="D147" s="421">
        <v>2024</v>
      </c>
      <c r="E147" s="418">
        <v>3676</v>
      </c>
      <c r="F147" s="418">
        <v>7388</v>
      </c>
      <c r="G147" s="416" t="s">
        <v>1221</v>
      </c>
      <c r="H147" s="869" t="s">
        <v>936</v>
      </c>
      <c r="I147" s="219" t="s">
        <v>1132</v>
      </c>
      <c r="J147" s="416" t="s">
        <v>10</v>
      </c>
      <c r="K147" s="220" t="s">
        <v>1133</v>
      </c>
      <c r="L147" s="417" t="s">
        <v>278</v>
      </c>
      <c r="M147" s="418">
        <v>3676</v>
      </c>
      <c r="N147" s="15" t="s">
        <v>1446</v>
      </c>
      <c r="O147" s="24"/>
      <c r="P147" s="884"/>
      <c r="Q147" s="855" t="s">
        <v>5</v>
      </c>
      <c r="R147" s="855" t="s">
        <v>5</v>
      </c>
      <c r="S147" s="16" t="s">
        <v>6</v>
      </c>
      <c r="T147" s="14"/>
      <c r="U147" s="938" t="s">
        <v>206</v>
      </c>
      <c r="V147" s="938" t="s">
        <v>206</v>
      </c>
      <c r="W147" s="938" t="s">
        <v>206</v>
      </c>
      <c r="X147" s="938" t="s">
        <v>206</v>
      </c>
      <c r="Y147" s="938" t="s">
        <v>206</v>
      </c>
      <c r="Z147" s="938" t="s">
        <v>206</v>
      </c>
      <c r="AA147" s="938" t="s">
        <v>206</v>
      </c>
      <c r="AB147" s="938" t="s">
        <v>206</v>
      </c>
      <c r="AC147" s="938" t="s">
        <v>4</v>
      </c>
      <c r="AD147"/>
      <c r="AE147" s="935" t="s">
        <v>0</v>
      </c>
      <c r="AF147" s="935" t="s">
        <v>0</v>
      </c>
      <c r="AG147" s="8"/>
      <c r="AH147" s="8"/>
      <c r="AI147" s="8"/>
    </row>
    <row r="148" spans="1:35" s="9" customFormat="1" ht="37" thickBot="1">
      <c r="A148" s="18"/>
      <c r="B148" s="419" t="s">
        <v>1443</v>
      </c>
      <c r="C148" s="420" t="s">
        <v>1444</v>
      </c>
      <c r="D148" s="421">
        <v>2024</v>
      </c>
      <c r="E148" s="418">
        <v>4142</v>
      </c>
      <c r="F148" s="418">
        <v>9063</v>
      </c>
      <c r="G148" s="416" t="s">
        <v>1221</v>
      </c>
      <c r="H148" s="869" t="s">
        <v>985</v>
      </c>
      <c r="I148" s="219" t="s">
        <v>1060</v>
      </c>
      <c r="J148" s="416" t="s">
        <v>10</v>
      </c>
      <c r="K148" s="220" t="s">
        <v>1061</v>
      </c>
      <c r="L148" s="417" t="s">
        <v>278</v>
      </c>
      <c r="M148" s="418">
        <v>4142</v>
      </c>
      <c r="N148" s="15" t="s">
        <v>1446</v>
      </c>
      <c r="O148" s="24"/>
      <c r="P148" s="884" t="s">
        <v>1461</v>
      </c>
      <c r="Q148" s="855" t="s">
        <v>5</v>
      </c>
      <c r="R148" s="855" t="s">
        <v>5</v>
      </c>
      <c r="S148" s="16" t="s">
        <v>6</v>
      </c>
      <c r="T148" s="14"/>
      <c r="U148" s="938" t="s">
        <v>206</v>
      </c>
      <c r="V148" s="938" t="s">
        <v>206</v>
      </c>
      <c r="W148" s="938" t="s">
        <v>206</v>
      </c>
      <c r="X148" s="938" t="s">
        <v>206</v>
      </c>
      <c r="Y148" s="938" t="s">
        <v>206</v>
      </c>
      <c r="Z148" s="938" t="s">
        <v>206</v>
      </c>
      <c r="AA148" s="938" t="s">
        <v>206</v>
      </c>
      <c r="AB148" s="938" t="s">
        <v>206</v>
      </c>
      <c r="AC148" s="938" t="s">
        <v>206</v>
      </c>
      <c r="AD148"/>
      <c r="AE148" s="935" t="s">
        <v>6</v>
      </c>
      <c r="AF148" s="935" t="s">
        <v>0</v>
      </c>
      <c r="AG148" s="8"/>
      <c r="AH148" s="8"/>
      <c r="AI148" s="8"/>
    </row>
    <row r="149" spans="1:35" s="9" customFormat="1" ht="37" thickBot="1">
      <c r="A149" s="18"/>
      <c r="B149" s="419" t="s">
        <v>1443</v>
      </c>
      <c r="C149" s="420" t="s">
        <v>1444</v>
      </c>
      <c r="D149" s="421">
        <v>2024</v>
      </c>
      <c r="E149" s="418">
        <v>4532</v>
      </c>
      <c r="F149" s="418">
        <v>9774</v>
      </c>
      <c r="G149" s="416" t="s">
        <v>1221</v>
      </c>
      <c r="H149" s="869" t="s">
        <v>988</v>
      </c>
      <c r="I149" s="219" t="s">
        <v>989</v>
      </c>
      <c r="J149" s="416" t="s">
        <v>3</v>
      </c>
      <c r="K149" s="220" t="s">
        <v>990</v>
      </c>
      <c r="L149" s="417" t="s">
        <v>278</v>
      </c>
      <c r="M149" s="418">
        <v>4532</v>
      </c>
      <c r="N149" s="15" t="s">
        <v>1446</v>
      </c>
      <c r="O149" s="24"/>
      <c r="P149" s="884" t="s">
        <v>1461</v>
      </c>
      <c r="Q149" s="855" t="s">
        <v>5</v>
      </c>
      <c r="R149" s="855" t="s">
        <v>5</v>
      </c>
      <c r="S149" s="16" t="s">
        <v>6</v>
      </c>
      <c r="T149" s="14"/>
      <c r="U149" s="938" t="s">
        <v>206</v>
      </c>
      <c r="V149" s="938" t="s">
        <v>206</v>
      </c>
      <c r="W149" s="938" t="s">
        <v>206</v>
      </c>
      <c r="X149" s="938" t="s">
        <v>206</v>
      </c>
      <c r="Y149" s="938" t="s">
        <v>206</v>
      </c>
      <c r="Z149" s="938" t="s">
        <v>206</v>
      </c>
      <c r="AA149" s="938" t="s">
        <v>206</v>
      </c>
      <c r="AB149" s="938" t="s">
        <v>206</v>
      </c>
      <c r="AC149" s="938" t="s">
        <v>206</v>
      </c>
      <c r="AD149"/>
      <c r="AE149" s="935"/>
      <c r="AF149" s="935"/>
      <c r="AG149" s="8"/>
      <c r="AH149" s="8"/>
      <c r="AI149" s="8"/>
    </row>
    <row r="150" spans="1:35" s="9" customFormat="1" ht="37" thickBot="1">
      <c r="A150" s="18"/>
      <c r="B150" s="419" t="s">
        <v>1443</v>
      </c>
      <c r="C150" s="420" t="s">
        <v>1444</v>
      </c>
      <c r="D150" s="421">
        <v>2024</v>
      </c>
      <c r="E150" s="418">
        <v>3941</v>
      </c>
      <c r="F150" s="418">
        <v>10093</v>
      </c>
      <c r="G150" s="416" t="s">
        <v>1221</v>
      </c>
      <c r="H150" s="869" t="s">
        <v>941</v>
      </c>
      <c r="I150" s="219" t="s">
        <v>1072</v>
      </c>
      <c r="J150" s="416" t="s">
        <v>10</v>
      </c>
      <c r="K150" s="220" t="s">
        <v>1073</v>
      </c>
      <c r="L150" s="417" t="s">
        <v>278</v>
      </c>
      <c r="M150" s="418">
        <v>3941</v>
      </c>
      <c r="N150" s="15" t="s">
        <v>1446</v>
      </c>
      <c r="O150" s="24"/>
      <c r="P150" s="884" t="s">
        <v>1461</v>
      </c>
      <c r="Q150" s="855" t="s">
        <v>5</v>
      </c>
      <c r="R150" s="855" t="s">
        <v>5</v>
      </c>
      <c r="S150" s="16" t="s">
        <v>6</v>
      </c>
      <c r="T150" s="14"/>
      <c r="U150" s="938" t="s">
        <v>206</v>
      </c>
      <c r="V150" s="938" t="s">
        <v>206</v>
      </c>
      <c r="W150" s="938" t="s">
        <v>206</v>
      </c>
      <c r="X150" s="938" t="s">
        <v>206</v>
      </c>
      <c r="Y150" s="938" t="s">
        <v>206</v>
      </c>
      <c r="Z150" s="938" t="s">
        <v>206</v>
      </c>
      <c r="AA150" s="938" t="s">
        <v>206</v>
      </c>
      <c r="AB150" s="938" t="s">
        <v>206</v>
      </c>
      <c r="AC150" s="938" t="s">
        <v>4</v>
      </c>
      <c r="AD150"/>
      <c r="AE150" s="935" t="s">
        <v>6</v>
      </c>
      <c r="AF150" s="935" t="s">
        <v>0</v>
      </c>
      <c r="AG150" s="8"/>
      <c r="AH150" s="8"/>
      <c r="AI150" s="8"/>
    </row>
    <row r="151" spans="1:35" s="9" customFormat="1" ht="37" thickBot="1">
      <c r="A151" s="18"/>
      <c r="B151" s="419" t="s">
        <v>1443</v>
      </c>
      <c r="C151" s="420" t="s">
        <v>1444</v>
      </c>
      <c r="D151" s="421">
        <v>2024</v>
      </c>
      <c r="E151" s="418">
        <v>3726</v>
      </c>
      <c r="F151" s="418">
        <v>10121</v>
      </c>
      <c r="G151" s="416" t="s">
        <v>1221</v>
      </c>
      <c r="H151" s="869" t="s">
        <v>941</v>
      </c>
      <c r="I151" s="219" t="s">
        <v>991</v>
      </c>
      <c r="J151" s="416" t="s">
        <v>3</v>
      </c>
      <c r="K151" s="220" t="s">
        <v>992</v>
      </c>
      <c r="L151" s="417" t="s">
        <v>278</v>
      </c>
      <c r="M151" s="418">
        <v>3726</v>
      </c>
      <c r="N151" s="15" t="s">
        <v>1446</v>
      </c>
      <c r="O151" s="24"/>
      <c r="P151" s="884"/>
      <c r="Q151" s="855" t="s">
        <v>5</v>
      </c>
      <c r="R151" s="855" t="s">
        <v>5</v>
      </c>
      <c r="S151" s="16" t="s">
        <v>6</v>
      </c>
      <c r="T151" s="14"/>
      <c r="U151" s="938" t="s">
        <v>206</v>
      </c>
      <c r="V151" s="938" t="s">
        <v>206</v>
      </c>
      <c r="W151" s="938" t="s">
        <v>206</v>
      </c>
      <c r="X151" s="938" t="s">
        <v>206</v>
      </c>
      <c r="Y151" s="938" t="s">
        <v>206</v>
      </c>
      <c r="Z151" s="938" t="s">
        <v>206</v>
      </c>
      <c r="AA151" s="938" t="s">
        <v>206</v>
      </c>
      <c r="AB151" s="938" t="s">
        <v>206</v>
      </c>
      <c r="AC151" s="938" t="s">
        <v>206</v>
      </c>
      <c r="AD151"/>
      <c r="AE151" s="935" t="s">
        <v>27</v>
      </c>
      <c r="AF151" s="935" t="s">
        <v>1</v>
      </c>
      <c r="AG151" s="8"/>
      <c r="AH151" s="8"/>
      <c r="AI151" s="8"/>
    </row>
    <row r="152" spans="1:35" s="9" customFormat="1" ht="37" thickBot="1">
      <c r="A152" s="18"/>
      <c r="B152" s="419" t="s">
        <v>1443</v>
      </c>
      <c r="C152" s="420" t="s">
        <v>1444</v>
      </c>
      <c r="D152" s="421">
        <v>2024</v>
      </c>
      <c r="E152" s="418">
        <v>3733</v>
      </c>
      <c r="F152" s="418">
        <v>10129</v>
      </c>
      <c r="G152" s="416" t="s">
        <v>1221</v>
      </c>
      <c r="H152" s="869" t="s">
        <v>941</v>
      </c>
      <c r="I152" s="219" t="s">
        <v>942</v>
      </c>
      <c r="J152" s="416" t="s">
        <v>3</v>
      </c>
      <c r="K152" s="220" t="s">
        <v>943</v>
      </c>
      <c r="L152" s="417" t="s">
        <v>278</v>
      </c>
      <c r="M152" s="418">
        <v>3733</v>
      </c>
      <c r="N152" s="15" t="s">
        <v>1446</v>
      </c>
      <c r="O152" s="24"/>
      <c r="P152" s="884"/>
      <c r="Q152" s="855" t="s">
        <v>5</v>
      </c>
      <c r="R152" s="855" t="s">
        <v>5</v>
      </c>
      <c r="S152" s="16" t="s">
        <v>6</v>
      </c>
      <c r="T152" s="14"/>
      <c r="U152" s="938" t="s">
        <v>206</v>
      </c>
      <c r="V152" s="938" t="s">
        <v>206</v>
      </c>
      <c r="W152" s="938" t="s">
        <v>206</v>
      </c>
      <c r="X152" s="938" t="s">
        <v>206</v>
      </c>
      <c r="Y152" s="938" t="s">
        <v>206</v>
      </c>
      <c r="Z152" s="938" t="s">
        <v>206</v>
      </c>
      <c r="AA152" s="938" t="s">
        <v>206</v>
      </c>
      <c r="AB152" s="938" t="s">
        <v>206</v>
      </c>
      <c r="AC152" s="938" t="s">
        <v>206</v>
      </c>
      <c r="AD152"/>
      <c r="AE152" s="935" t="s">
        <v>6</v>
      </c>
      <c r="AF152" s="935" t="s">
        <v>0</v>
      </c>
      <c r="AG152" s="8"/>
      <c r="AH152" s="8"/>
      <c r="AI152" s="8"/>
    </row>
    <row r="153" spans="1:35" s="9" customFormat="1" ht="37" thickBot="1">
      <c r="A153" s="18"/>
      <c r="B153" s="419" t="s">
        <v>1443</v>
      </c>
      <c r="C153" s="420" t="s">
        <v>1444</v>
      </c>
      <c r="D153" s="421">
        <v>2024</v>
      </c>
      <c r="E153" s="418">
        <v>4568</v>
      </c>
      <c r="F153" s="418">
        <v>10162</v>
      </c>
      <c r="G153" s="416" t="s">
        <v>1221</v>
      </c>
      <c r="H153" s="869" t="s">
        <v>944</v>
      </c>
      <c r="I153" s="219" t="s">
        <v>1402</v>
      </c>
      <c r="J153" s="416" t="s">
        <v>10</v>
      </c>
      <c r="K153" s="220" t="s">
        <v>1403</v>
      </c>
      <c r="L153" s="417" t="s">
        <v>278</v>
      </c>
      <c r="M153" s="418">
        <v>4568</v>
      </c>
      <c r="N153" s="15" t="s">
        <v>1446</v>
      </c>
      <c r="O153" s="24"/>
      <c r="P153" s="884"/>
      <c r="Q153" s="855" t="s">
        <v>5</v>
      </c>
      <c r="R153" s="855" t="s">
        <v>5</v>
      </c>
      <c r="S153" s="16" t="s">
        <v>6</v>
      </c>
      <c r="T153" s="14"/>
      <c r="U153" s="938" t="s">
        <v>206</v>
      </c>
      <c r="V153" s="938" t="s">
        <v>206</v>
      </c>
      <c r="W153" s="938" t="s">
        <v>206</v>
      </c>
      <c r="X153" s="938" t="s">
        <v>206</v>
      </c>
      <c r="Y153" s="938" t="s">
        <v>206</v>
      </c>
      <c r="Z153" s="938" t="s">
        <v>206</v>
      </c>
      <c r="AA153" s="938" t="s">
        <v>206</v>
      </c>
      <c r="AB153" s="938" t="s">
        <v>206</v>
      </c>
      <c r="AC153" s="938" t="s">
        <v>206</v>
      </c>
      <c r="AD153"/>
      <c r="AE153" s="935" t="s">
        <v>27</v>
      </c>
      <c r="AF153" s="935" t="s">
        <v>0</v>
      </c>
      <c r="AG153" s="8"/>
      <c r="AH153" s="8"/>
      <c r="AI153" s="8"/>
    </row>
    <row r="154" spans="1:35" s="9" customFormat="1" ht="37" thickBot="1">
      <c r="A154" s="18"/>
      <c r="B154" s="419" t="s">
        <v>1443</v>
      </c>
      <c r="C154" s="420" t="s">
        <v>1444</v>
      </c>
      <c r="D154" s="421">
        <v>2024</v>
      </c>
      <c r="E154" s="418">
        <v>4564</v>
      </c>
      <c r="F154" s="418">
        <v>10155</v>
      </c>
      <c r="G154" s="416" t="s">
        <v>1221</v>
      </c>
      <c r="H154" s="869" t="s">
        <v>944</v>
      </c>
      <c r="I154" s="219" t="s">
        <v>1074</v>
      </c>
      <c r="J154" s="416" t="s">
        <v>10</v>
      </c>
      <c r="K154" s="220" t="s">
        <v>1075</v>
      </c>
      <c r="L154" s="417" t="s">
        <v>278</v>
      </c>
      <c r="M154" s="418">
        <v>4564</v>
      </c>
      <c r="N154" s="15" t="s">
        <v>1446</v>
      </c>
      <c r="O154" s="24"/>
      <c r="P154" s="884" t="s">
        <v>1461</v>
      </c>
      <c r="Q154" s="855" t="s">
        <v>5</v>
      </c>
      <c r="R154" s="855" t="s">
        <v>5</v>
      </c>
      <c r="S154" s="16" t="s">
        <v>6</v>
      </c>
      <c r="T154" s="14"/>
      <c r="U154" s="938" t="s">
        <v>206</v>
      </c>
      <c r="V154" s="938" t="s">
        <v>206</v>
      </c>
      <c r="W154" s="938" t="s">
        <v>206</v>
      </c>
      <c r="X154" s="938" t="s">
        <v>206</v>
      </c>
      <c r="Y154" s="938" t="s">
        <v>206</v>
      </c>
      <c r="Z154" s="938" t="s">
        <v>206</v>
      </c>
      <c r="AA154" s="938" t="s">
        <v>206</v>
      </c>
      <c r="AB154" s="938" t="s">
        <v>206</v>
      </c>
      <c r="AC154" s="938" t="s">
        <v>206</v>
      </c>
      <c r="AD154"/>
      <c r="AE154" s="935" t="s">
        <v>6</v>
      </c>
      <c r="AF154" s="935" t="s">
        <v>0</v>
      </c>
      <c r="AG154" s="8"/>
      <c r="AH154" s="8"/>
      <c r="AI154" s="8"/>
    </row>
    <row r="155" spans="1:35" s="9" customFormat="1" ht="37" thickBot="1">
      <c r="A155" s="18"/>
      <c r="B155" s="419" t="s">
        <v>1443</v>
      </c>
      <c r="C155" s="420" t="s">
        <v>1444</v>
      </c>
      <c r="D155" s="421">
        <v>2024</v>
      </c>
      <c r="E155" s="418">
        <v>4625</v>
      </c>
      <c r="F155" s="418">
        <v>10169</v>
      </c>
      <c r="G155" s="416" t="s">
        <v>1221</v>
      </c>
      <c r="H155" s="869" t="s">
        <v>944</v>
      </c>
      <c r="I155" s="219" t="s">
        <v>1076</v>
      </c>
      <c r="J155" s="416" t="s">
        <v>3</v>
      </c>
      <c r="K155" s="220" t="s">
        <v>1077</v>
      </c>
      <c r="L155" s="417" t="s">
        <v>278</v>
      </c>
      <c r="M155" s="418">
        <v>4625</v>
      </c>
      <c r="N155" s="15" t="s">
        <v>1446</v>
      </c>
      <c r="O155" s="24"/>
      <c r="P155" s="884" t="s">
        <v>1461</v>
      </c>
      <c r="Q155" s="855" t="s">
        <v>5</v>
      </c>
      <c r="R155" s="855" t="s">
        <v>5</v>
      </c>
      <c r="S155" s="16" t="s">
        <v>6</v>
      </c>
      <c r="T155" s="14"/>
      <c r="U155" s="938" t="s">
        <v>206</v>
      </c>
      <c r="V155" s="938" t="s">
        <v>206</v>
      </c>
      <c r="W155" s="938" t="s">
        <v>206</v>
      </c>
      <c r="X155" s="938" t="s">
        <v>206</v>
      </c>
      <c r="Y155" s="938" t="s">
        <v>206</v>
      </c>
      <c r="Z155" s="938" t="s">
        <v>206</v>
      </c>
      <c r="AA155" s="938" t="s">
        <v>206</v>
      </c>
      <c r="AB155" s="938" t="s">
        <v>206</v>
      </c>
      <c r="AC155" s="938" t="s">
        <v>206</v>
      </c>
      <c r="AD155"/>
      <c r="AE155" s="935" t="s">
        <v>6</v>
      </c>
      <c r="AF155" s="935" t="s">
        <v>0</v>
      </c>
      <c r="AG155" s="8"/>
      <c r="AH155" s="8"/>
      <c r="AI155" s="8"/>
    </row>
    <row r="156" spans="1:35" s="9" customFormat="1" ht="37" thickBot="1">
      <c r="A156" s="18"/>
      <c r="B156" s="419" t="s">
        <v>1443</v>
      </c>
      <c r="C156" s="420" t="s">
        <v>1444</v>
      </c>
      <c r="D156" s="421">
        <v>2024</v>
      </c>
      <c r="E156" s="418">
        <v>4619</v>
      </c>
      <c r="F156" s="418">
        <v>10179</v>
      </c>
      <c r="G156" s="416" t="s">
        <v>1221</v>
      </c>
      <c r="H156" s="869" t="s">
        <v>944</v>
      </c>
      <c r="I156" s="219" t="s">
        <v>1195</v>
      </c>
      <c r="J156" s="416" t="s">
        <v>3</v>
      </c>
      <c r="K156" s="220" t="s">
        <v>1196</v>
      </c>
      <c r="L156" s="417" t="s">
        <v>278</v>
      </c>
      <c r="M156" s="418">
        <v>4619</v>
      </c>
      <c r="N156" s="15" t="s">
        <v>1446</v>
      </c>
      <c r="O156" s="24"/>
      <c r="P156" s="884" t="s">
        <v>1461</v>
      </c>
      <c r="Q156" s="855" t="s">
        <v>5</v>
      </c>
      <c r="R156" s="855" t="s">
        <v>5</v>
      </c>
      <c r="S156" s="16" t="s">
        <v>6</v>
      </c>
      <c r="T156" s="14"/>
      <c r="U156" s="938" t="s">
        <v>206</v>
      </c>
      <c r="V156" s="938" t="s">
        <v>206</v>
      </c>
      <c r="W156" s="938" t="s">
        <v>206</v>
      </c>
      <c r="X156" s="938" t="s">
        <v>206</v>
      </c>
      <c r="Y156" s="938" t="s">
        <v>206</v>
      </c>
      <c r="Z156" s="938" t="s">
        <v>206</v>
      </c>
      <c r="AA156" s="938" t="s">
        <v>206</v>
      </c>
      <c r="AB156" s="938" t="s">
        <v>206</v>
      </c>
      <c r="AC156" s="938" t="s">
        <v>206</v>
      </c>
      <c r="AD156"/>
      <c r="AE156" s="935" t="s">
        <v>6</v>
      </c>
      <c r="AF156" s="935" t="s">
        <v>0</v>
      </c>
      <c r="AG156" s="8"/>
      <c r="AH156" s="8"/>
      <c r="AI156" s="8"/>
    </row>
    <row r="157" spans="1:35" s="9" customFormat="1" ht="37" thickBot="1">
      <c r="A157" s="18"/>
      <c r="B157" s="419" t="s">
        <v>1443</v>
      </c>
      <c r="C157" s="420" t="s">
        <v>1444</v>
      </c>
      <c r="D157" s="421">
        <v>2024</v>
      </c>
      <c r="E157" s="418">
        <v>4580</v>
      </c>
      <c r="F157" s="418">
        <v>10265</v>
      </c>
      <c r="G157" s="416" t="s">
        <v>1221</v>
      </c>
      <c r="H157" s="869" t="s">
        <v>944</v>
      </c>
      <c r="I157" s="219" t="s">
        <v>1143</v>
      </c>
      <c r="J157" s="416" t="s">
        <v>3</v>
      </c>
      <c r="K157" s="220" t="s">
        <v>1144</v>
      </c>
      <c r="L157" s="417" t="s">
        <v>278</v>
      </c>
      <c r="M157" s="418">
        <v>4580</v>
      </c>
      <c r="N157" s="15" t="s">
        <v>1446</v>
      </c>
      <c r="O157" s="24"/>
      <c r="P157" s="884" t="s">
        <v>1461</v>
      </c>
      <c r="Q157" s="855" t="s">
        <v>5</v>
      </c>
      <c r="R157" s="855" t="s">
        <v>5</v>
      </c>
      <c r="S157" s="16" t="s">
        <v>6</v>
      </c>
      <c r="T157" s="14"/>
      <c r="U157" s="938" t="s">
        <v>206</v>
      </c>
      <c r="V157" s="938" t="s">
        <v>206</v>
      </c>
      <c r="W157" s="938" t="s">
        <v>206</v>
      </c>
      <c r="X157" s="938" t="s">
        <v>206</v>
      </c>
      <c r="Y157" s="938" t="s">
        <v>206</v>
      </c>
      <c r="Z157" s="938" t="s">
        <v>206</v>
      </c>
      <c r="AA157" s="938" t="s">
        <v>206</v>
      </c>
      <c r="AB157" s="938" t="s">
        <v>206</v>
      </c>
      <c r="AC157" s="938" t="s">
        <v>206</v>
      </c>
      <c r="AD157"/>
      <c r="AE157" s="935" t="s">
        <v>6</v>
      </c>
      <c r="AF157" s="935"/>
      <c r="AG157" s="8"/>
      <c r="AH157" s="8"/>
      <c r="AI157" s="8"/>
    </row>
    <row r="158" spans="1:35" s="9" customFormat="1" ht="37" thickBot="1">
      <c r="A158" s="18"/>
      <c r="B158" s="419" t="s">
        <v>1443</v>
      </c>
      <c r="C158" s="420" t="s">
        <v>1444</v>
      </c>
      <c r="D158" s="421">
        <v>2024</v>
      </c>
      <c r="E158" s="418">
        <v>4588</v>
      </c>
      <c r="F158" s="418">
        <v>10315</v>
      </c>
      <c r="G158" s="416" t="s">
        <v>1221</v>
      </c>
      <c r="H158" s="869" t="s">
        <v>944</v>
      </c>
      <c r="I158" s="219" t="s">
        <v>1078</v>
      </c>
      <c r="J158" s="416" t="s">
        <v>3</v>
      </c>
      <c r="K158" s="220" t="s">
        <v>1079</v>
      </c>
      <c r="L158" s="417" t="s">
        <v>278</v>
      </c>
      <c r="M158" s="418">
        <v>4588</v>
      </c>
      <c r="N158" s="15" t="s">
        <v>1446</v>
      </c>
      <c r="O158" s="24"/>
      <c r="P158" s="884" t="s">
        <v>1461</v>
      </c>
      <c r="Q158" s="855" t="s">
        <v>5</v>
      </c>
      <c r="R158" s="855" t="s">
        <v>5</v>
      </c>
      <c r="S158" s="16" t="s">
        <v>6</v>
      </c>
      <c r="T158" s="14"/>
      <c r="U158" s="938" t="s">
        <v>206</v>
      </c>
      <c r="V158" s="938" t="s">
        <v>206</v>
      </c>
      <c r="W158" s="938" t="s">
        <v>206</v>
      </c>
      <c r="X158" s="938" t="s">
        <v>206</v>
      </c>
      <c r="Y158" s="938" t="s">
        <v>206</v>
      </c>
      <c r="Z158" s="938" t="s">
        <v>206</v>
      </c>
      <c r="AA158" s="938" t="s">
        <v>206</v>
      </c>
      <c r="AB158" s="938" t="s">
        <v>206</v>
      </c>
      <c r="AC158" s="938" t="s">
        <v>206</v>
      </c>
      <c r="AD158"/>
      <c r="AE158" s="935" t="s">
        <v>6</v>
      </c>
      <c r="AF158" s="935"/>
      <c r="AG158" s="8"/>
      <c r="AH158" s="8"/>
      <c r="AI158" s="8"/>
    </row>
    <row r="159" spans="1:35" s="9" customFormat="1" ht="37" thickBot="1">
      <c r="A159" s="18"/>
      <c r="B159" s="419" t="s">
        <v>1443</v>
      </c>
      <c r="C159" s="420" t="s">
        <v>1444</v>
      </c>
      <c r="D159" s="421">
        <v>2024</v>
      </c>
      <c r="E159" s="418">
        <v>4583</v>
      </c>
      <c r="F159" s="418">
        <v>10327</v>
      </c>
      <c r="G159" s="416" t="s">
        <v>1221</v>
      </c>
      <c r="H159" s="869" t="s">
        <v>944</v>
      </c>
      <c r="I159" s="219" t="s">
        <v>1145</v>
      </c>
      <c r="J159" s="416" t="s">
        <v>3</v>
      </c>
      <c r="K159" s="220" t="s">
        <v>1146</v>
      </c>
      <c r="L159" s="417" t="s">
        <v>278</v>
      </c>
      <c r="M159" s="418">
        <v>4583</v>
      </c>
      <c r="N159" s="15" t="s">
        <v>1446</v>
      </c>
      <c r="O159" s="24"/>
      <c r="P159" s="884" t="s">
        <v>1461</v>
      </c>
      <c r="Q159" s="855" t="s">
        <v>5</v>
      </c>
      <c r="R159" s="855" t="s">
        <v>5</v>
      </c>
      <c r="S159" s="16" t="s">
        <v>6</v>
      </c>
      <c r="T159" s="14"/>
      <c r="U159" s="938" t="s">
        <v>206</v>
      </c>
      <c r="V159" s="938" t="s">
        <v>206</v>
      </c>
      <c r="W159" s="938" t="s">
        <v>206</v>
      </c>
      <c r="X159" s="938" t="s">
        <v>206</v>
      </c>
      <c r="Y159" s="938" t="s">
        <v>206</v>
      </c>
      <c r="Z159" s="938" t="s">
        <v>206</v>
      </c>
      <c r="AA159" s="938" t="s">
        <v>206</v>
      </c>
      <c r="AB159" s="938" t="s">
        <v>206</v>
      </c>
      <c r="AC159" s="938" t="s">
        <v>206</v>
      </c>
      <c r="AD159"/>
      <c r="AE159" s="935" t="s">
        <v>6</v>
      </c>
      <c r="AF159" s="935" t="s">
        <v>0</v>
      </c>
      <c r="AG159" s="8"/>
      <c r="AH159" s="8"/>
      <c r="AI159" s="8"/>
    </row>
    <row r="160" spans="1:35" s="9" customFormat="1" ht="37" thickBot="1">
      <c r="A160" s="18"/>
      <c r="B160" s="419" t="s">
        <v>1443</v>
      </c>
      <c r="C160" s="420" t="s">
        <v>1444</v>
      </c>
      <c r="D160" s="421">
        <v>2024</v>
      </c>
      <c r="E160" s="418">
        <v>4571</v>
      </c>
      <c r="F160" s="418">
        <v>10332</v>
      </c>
      <c r="G160" s="416" t="s">
        <v>1221</v>
      </c>
      <c r="H160" s="869" t="s">
        <v>944</v>
      </c>
      <c r="I160" s="219" t="s">
        <v>1147</v>
      </c>
      <c r="J160" s="416" t="s">
        <v>912</v>
      </c>
      <c r="K160" s="220" t="s">
        <v>1148</v>
      </c>
      <c r="L160" s="417" t="s">
        <v>278</v>
      </c>
      <c r="M160" s="418">
        <v>4571</v>
      </c>
      <c r="N160" s="15" t="s">
        <v>1446</v>
      </c>
      <c r="O160" s="24"/>
      <c r="P160" s="884" t="s">
        <v>1461</v>
      </c>
      <c r="Q160" s="855" t="s">
        <v>5</v>
      </c>
      <c r="R160" s="855" t="s">
        <v>5</v>
      </c>
      <c r="S160" s="16" t="s">
        <v>6</v>
      </c>
      <c r="T160" s="14"/>
      <c r="U160" s="938" t="s">
        <v>206</v>
      </c>
      <c r="V160" s="938" t="s">
        <v>206</v>
      </c>
      <c r="W160" s="938" t="s">
        <v>206</v>
      </c>
      <c r="X160" s="938" t="s">
        <v>206</v>
      </c>
      <c r="Y160" s="938" t="s">
        <v>206</v>
      </c>
      <c r="Z160" s="938" t="s">
        <v>206</v>
      </c>
      <c r="AA160" s="938" t="s">
        <v>206</v>
      </c>
      <c r="AB160" s="938" t="s">
        <v>206</v>
      </c>
      <c r="AC160" s="938" t="s">
        <v>4</v>
      </c>
      <c r="AD160"/>
      <c r="AE160" s="935"/>
      <c r="AF160" s="935"/>
      <c r="AG160" s="8"/>
      <c r="AH160" s="8"/>
      <c r="AI160" s="8"/>
    </row>
    <row r="161" spans="1:35" s="9" customFormat="1" ht="37" thickBot="1">
      <c r="A161" s="18"/>
      <c r="B161" s="419" t="s">
        <v>1443</v>
      </c>
      <c r="C161" s="420" t="s">
        <v>1444</v>
      </c>
      <c r="D161" s="421">
        <v>2024</v>
      </c>
      <c r="E161" s="418">
        <v>4586</v>
      </c>
      <c r="F161" s="418">
        <v>10343</v>
      </c>
      <c r="G161" s="416" t="s">
        <v>1221</v>
      </c>
      <c r="H161" s="869" t="s">
        <v>944</v>
      </c>
      <c r="I161" s="219" t="s">
        <v>946</v>
      </c>
      <c r="J161" s="416" t="s">
        <v>3</v>
      </c>
      <c r="K161" s="220" t="s">
        <v>947</v>
      </c>
      <c r="L161" s="417" t="s">
        <v>278</v>
      </c>
      <c r="M161" s="418">
        <v>4586</v>
      </c>
      <c r="N161" s="15" t="s">
        <v>1446</v>
      </c>
      <c r="O161" s="24"/>
      <c r="P161" s="884"/>
      <c r="Q161" s="855" t="s">
        <v>5</v>
      </c>
      <c r="R161" s="855" t="s">
        <v>5</v>
      </c>
      <c r="S161" s="16" t="s">
        <v>6</v>
      </c>
      <c r="T161" s="14"/>
      <c r="U161" s="938" t="s">
        <v>206</v>
      </c>
      <c r="V161" s="938" t="s">
        <v>206</v>
      </c>
      <c r="W161" s="938" t="s">
        <v>206</v>
      </c>
      <c r="X161" s="938" t="s">
        <v>206</v>
      </c>
      <c r="Y161" s="938" t="s">
        <v>206</v>
      </c>
      <c r="Z161" s="938" t="s">
        <v>206</v>
      </c>
      <c r="AA161" s="938" t="s">
        <v>206</v>
      </c>
      <c r="AB161" s="938" t="s">
        <v>206</v>
      </c>
      <c r="AC161" s="938" t="s">
        <v>206</v>
      </c>
      <c r="AD161"/>
      <c r="AE161" s="935" t="s">
        <v>27</v>
      </c>
      <c r="AF161" s="935"/>
      <c r="AG161" s="8"/>
      <c r="AH161" s="8"/>
      <c r="AI161" s="8"/>
    </row>
    <row r="162" spans="1:35" s="9" customFormat="1" ht="37" thickBot="1">
      <c r="A162" s="18"/>
      <c r="B162" s="419" t="s">
        <v>1443</v>
      </c>
      <c r="C162" s="420" t="s">
        <v>1444</v>
      </c>
      <c r="D162" s="421">
        <v>2024</v>
      </c>
      <c r="E162" s="418">
        <v>4686</v>
      </c>
      <c r="F162" s="418">
        <v>10403</v>
      </c>
      <c r="G162" s="416" t="s">
        <v>1221</v>
      </c>
      <c r="H162" s="869" t="s">
        <v>993</v>
      </c>
      <c r="I162" s="219" t="s">
        <v>1149</v>
      </c>
      <c r="J162" s="416" t="s">
        <v>10</v>
      </c>
      <c r="K162" s="220" t="s">
        <v>1150</v>
      </c>
      <c r="L162" s="417" t="s">
        <v>278</v>
      </c>
      <c r="M162" s="418">
        <v>4686</v>
      </c>
      <c r="N162" s="15" t="s">
        <v>1446</v>
      </c>
      <c r="O162" s="24"/>
      <c r="P162" s="884" t="s">
        <v>1461</v>
      </c>
      <c r="Q162" s="855" t="s">
        <v>5</v>
      </c>
      <c r="R162" s="855" t="s">
        <v>5</v>
      </c>
      <c r="S162" s="16" t="s">
        <v>6</v>
      </c>
      <c r="T162" s="14"/>
      <c r="U162" s="938" t="s">
        <v>206</v>
      </c>
      <c r="V162" s="938" t="s">
        <v>206</v>
      </c>
      <c r="W162" s="938" t="s">
        <v>206</v>
      </c>
      <c r="X162" s="938" t="s">
        <v>4</v>
      </c>
      <c r="Y162" s="938" t="s">
        <v>206</v>
      </c>
      <c r="Z162" s="938" t="s">
        <v>206</v>
      </c>
      <c r="AA162" s="938" t="s">
        <v>206</v>
      </c>
      <c r="AB162" s="938" t="s">
        <v>206</v>
      </c>
      <c r="AC162" s="938" t="s">
        <v>4</v>
      </c>
      <c r="AD162"/>
      <c r="AE162" s="935"/>
      <c r="AF162" s="935"/>
      <c r="AG162" s="8"/>
      <c r="AH162" s="8"/>
      <c r="AI162" s="8"/>
    </row>
    <row r="163" spans="1:35" s="9" customFormat="1" ht="37" thickBot="1">
      <c r="A163" s="18"/>
      <c r="B163" s="419" t="s">
        <v>1443</v>
      </c>
      <c r="C163" s="420" t="s">
        <v>1444</v>
      </c>
      <c r="D163" s="421">
        <v>2024</v>
      </c>
      <c r="E163" s="418">
        <v>4657</v>
      </c>
      <c r="F163" s="418">
        <v>10404</v>
      </c>
      <c r="G163" s="416" t="s">
        <v>1221</v>
      </c>
      <c r="H163" s="869" t="s">
        <v>993</v>
      </c>
      <c r="I163" s="219" t="s">
        <v>1151</v>
      </c>
      <c r="J163" s="416" t="s">
        <v>10</v>
      </c>
      <c r="K163" s="220" t="s">
        <v>1152</v>
      </c>
      <c r="L163" s="417" t="s">
        <v>278</v>
      </c>
      <c r="M163" s="418">
        <v>4657</v>
      </c>
      <c r="N163" s="15" t="s">
        <v>1446</v>
      </c>
      <c r="O163" s="24"/>
      <c r="P163" s="884" t="s">
        <v>1461</v>
      </c>
      <c r="Q163" s="855" t="s">
        <v>5</v>
      </c>
      <c r="R163" s="855" t="s">
        <v>5</v>
      </c>
      <c r="S163" s="16" t="s">
        <v>6</v>
      </c>
      <c r="T163" s="14"/>
      <c r="U163" s="938" t="s">
        <v>206</v>
      </c>
      <c r="V163" s="938" t="s">
        <v>206</v>
      </c>
      <c r="W163" s="938" t="s">
        <v>206</v>
      </c>
      <c r="X163" s="938" t="s">
        <v>206</v>
      </c>
      <c r="Y163" s="938" t="s">
        <v>206</v>
      </c>
      <c r="Z163" s="938" t="s">
        <v>206</v>
      </c>
      <c r="AA163" s="938" t="s">
        <v>206</v>
      </c>
      <c r="AB163" s="938" t="s">
        <v>206</v>
      </c>
      <c r="AC163" s="938" t="s">
        <v>206</v>
      </c>
      <c r="AD163"/>
      <c r="AE163" s="935" t="s">
        <v>6</v>
      </c>
      <c r="AF163" s="935" t="s">
        <v>0</v>
      </c>
      <c r="AG163" s="8"/>
      <c r="AH163" s="8"/>
      <c r="AI163" s="8"/>
    </row>
    <row r="164" spans="1:35" s="9" customFormat="1" ht="37" thickBot="1">
      <c r="A164" s="18"/>
      <c r="B164" s="419" t="s">
        <v>1443</v>
      </c>
      <c r="C164" s="420" t="s">
        <v>1444</v>
      </c>
      <c r="D164" s="421">
        <v>2024</v>
      </c>
      <c r="E164" s="418">
        <v>4669</v>
      </c>
      <c r="F164" s="418">
        <v>10444</v>
      </c>
      <c r="G164" s="416" t="s">
        <v>1221</v>
      </c>
      <c r="H164" s="869" t="s">
        <v>993</v>
      </c>
      <c r="I164" s="219" t="s">
        <v>996</v>
      </c>
      <c r="J164" s="416" t="s">
        <v>3</v>
      </c>
      <c r="K164" s="220" t="s">
        <v>997</v>
      </c>
      <c r="L164" s="417" t="s">
        <v>278</v>
      </c>
      <c r="M164" s="418">
        <v>4669</v>
      </c>
      <c r="N164" s="15" t="s">
        <v>1446</v>
      </c>
      <c r="O164" s="24"/>
      <c r="P164" s="884"/>
      <c r="Q164" s="855" t="s">
        <v>5</v>
      </c>
      <c r="R164" s="855" t="s">
        <v>5</v>
      </c>
      <c r="S164" s="16" t="s">
        <v>6</v>
      </c>
      <c r="T164" s="14"/>
      <c r="U164" s="938" t="s">
        <v>206</v>
      </c>
      <c r="V164" s="938" t="s">
        <v>206</v>
      </c>
      <c r="W164" s="938" t="s">
        <v>206</v>
      </c>
      <c r="X164" s="938" t="s">
        <v>206</v>
      </c>
      <c r="Y164" s="938" t="s">
        <v>206</v>
      </c>
      <c r="Z164" s="938" t="s">
        <v>206</v>
      </c>
      <c r="AA164" s="938" t="s">
        <v>206</v>
      </c>
      <c r="AB164" s="938" t="s">
        <v>206</v>
      </c>
      <c r="AC164" s="938" t="s">
        <v>206</v>
      </c>
      <c r="AD164"/>
      <c r="AE164" s="935"/>
      <c r="AF164" s="935"/>
      <c r="AG164" s="8"/>
      <c r="AH164" s="8"/>
      <c r="AI164" s="8"/>
    </row>
    <row r="165" spans="1:35" s="9" customFormat="1" ht="37" thickBot="1">
      <c r="A165" s="18"/>
      <c r="B165" s="419" t="s">
        <v>1443</v>
      </c>
      <c r="C165" s="420" t="s">
        <v>1444</v>
      </c>
      <c r="D165" s="421">
        <v>2024</v>
      </c>
      <c r="E165" s="418">
        <v>4603</v>
      </c>
      <c r="F165" s="418">
        <v>10321</v>
      </c>
      <c r="G165" s="416" t="s">
        <v>1221</v>
      </c>
      <c r="H165" s="869" t="s">
        <v>944</v>
      </c>
      <c r="I165" s="219" t="s">
        <v>953</v>
      </c>
      <c r="J165" s="416" t="s">
        <v>10</v>
      </c>
      <c r="K165" s="220" t="s">
        <v>954</v>
      </c>
      <c r="L165" s="417" t="s">
        <v>278</v>
      </c>
      <c r="M165" s="418">
        <v>4603</v>
      </c>
      <c r="N165" s="15" t="s">
        <v>1446</v>
      </c>
      <c r="O165" s="24"/>
      <c r="P165" s="884" t="s">
        <v>1461</v>
      </c>
      <c r="Q165" s="855" t="s">
        <v>5</v>
      </c>
      <c r="R165" s="855" t="s">
        <v>5</v>
      </c>
      <c r="S165" s="16" t="s">
        <v>6</v>
      </c>
      <c r="T165" s="14"/>
      <c r="U165" s="938" t="s">
        <v>206</v>
      </c>
      <c r="V165" s="938" t="s">
        <v>206</v>
      </c>
      <c r="W165" s="938" t="s">
        <v>206</v>
      </c>
      <c r="X165" s="938" t="s">
        <v>206</v>
      </c>
      <c r="Y165" s="938" t="s">
        <v>206</v>
      </c>
      <c r="Z165" s="938" t="s">
        <v>206</v>
      </c>
      <c r="AA165" s="938" t="s">
        <v>206</v>
      </c>
      <c r="AB165" s="938" t="s">
        <v>206</v>
      </c>
      <c r="AC165" s="938" t="s">
        <v>206</v>
      </c>
      <c r="AD165"/>
      <c r="AE165" s="935"/>
      <c r="AF165" s="935"/>
      <c r="AG165" s="8"/>
      <c r="AH165" s="8"/>
      <c r="AI165" s="8"/>
    </row>
    <row r="166" spans="1:35" s="9" customFormat="1" ht="37" thickBot="1">
      <c r="A166" s="18"/>
      <c r="B166" s="419" t="s">
        <v>1443</v>
      </c>
      <c r="C166" s="420" t="s">
        <v>1444</v>
      </c>
      <c r="D166" s="421">
        <v>2024</v>
      </c>
      <c r="E166" s="418">
        <v>2767</v>
      </c>
      <c r="F166" s="418">
        <v>119</v>
      </c>
      <c r="G166" s="416" t="s">
        <v>1221</v>
      </c>
      <c r="H166" s="869" t="s">
        <v>889</v>
      </c>
      <c r="I166" s="219" t="s">
        <v>955</v>
      </c>
      <c r="J166" s="416" t="s">
        <v>3</v>
      </c>
      <c r="K166" s="220" t="s">
        <v>956</v>
      </c>
      <c r="L166" s="417" t="s">
        <v>278</v>
      </c>
      <c r="M166" s="418">
        <v>2767</v>
      </c>
      <c r="N166" s="15" t="s">
        <v>214</v>
      </c>
      <c r="O166" s="24"/>
      <c r="P166" s="884"/>
      <c r="Q166" s="855" t="s">
        <v>181</v>
      </c>
      <c r="R166" s="855" t="s">
        <v>181</v>
      </c>
      <c r="S166" s="16" t="s">
        <v>6</v>
      </c>
      <c r="T166" s="14"/>
      <c r="U166" s="938" t="s">
        <v>206</v>
      </c>
      <c r="V166" s="938" t="s">
        <v>206</v>
      </c>
      <c r="W166" s="938" t="s">
        <v>206</v>
      </c>
      <c r="X166" s="938" t="s">
        <v>206</v>
      </c>
      <c r="Y166" s="938" t="s">
        <v>206</v>
      </c>
      <c r="Z166" s="938" t="s">
        <v>206</v>
      </c>
      <c r="AA166" s="938" t="s">
        <v>206</v>
      </c>
      <c r="AB166" s="938" t="s">
        <v>206</v>
      </c>
      <c r="AC166" s="938" t="s">
        <v>4</v>
      </c>
      <c r="AD166" s="139"/>
      <c r="AE166" s="935" t="s">
        <v>0</v>
      </c>
      <c r="AF166" s="935" t="s">
        <v>0</v>
      </c>
      <c r="AG166" s="8"/>
      <c r="AH166" s="8"/>
      <c r="AI166" s="8"/>
    </row>
    <row r="167" spans="1:35" s="9" customFormat="1" ht="37" thickBot="1">
      <c r="A167" s="18"/>
      <c r="B167" s="419" t="s">
        <v>1443</v>
      </c>
      <c r="C167" s="420" t="s">
        <v>1444</v>
      </c>
      <c r="D167" s="421">
        <v>2024</v>
      </c>
      <c r="E167" s="418">
        <v>1995</v>
      </c>
      <c r="F167" s="418">
        <v>200</v>
      </c>
      <c r="G167" s="416" t="s">
        <v>1221</v>
      </c>
      <c r="H167" s="869" t="s">
        <v>889</v>
      </c>
      <c r="I167" s="219" t="s">
        <v>1153</v>
      </c>
      <c r="J167" s="416" t="s">
        <v>1154</v>
      </c>
      <c r="K167" s="220" t="s">
        <v>1155</v>
      </c>
      <c r="L167" s="417" t="s">
        <v>278</v>
      </c>
      <c r="M167" s="418">
        <v>1995</v>
      </c>
      <c r="N167" s="15" t="s">
        <v>214</v>
      </c>
      <c r="O167" s="24"/>
      <c r="P167" s="884"/>
      <c r="Q167" s="855" t="s">
        <v>181</v>
      </c>
      <c r="R167" s="855" t="s">
        <v>181</v>
      </c>
      <c r="S167" s="16" t="s">
        <v>6</v>
      </c>
      <c r="T167" s="14"/>
      <c r="U167" s="938" t="s">
        <v>4</v>
      </c>
      <c r="V167" s="938" t="s">
        <v>206</v>
      </c>
      <c r="W167" s="938" t="s">
        <v>206</v>
      </c>
      <c r="X167" s="938" t="s">
        <v>4</v>
      </c>
      <c r="Y167" s="938" t="s">
        <v>206</v>
      </c>
      <c r="Z167" s="938" t="s">
        <v>206</v>
      </c>
      <c r="AA167" s="938" t="s">
        <v>4</v>
      </c>
      <c r="AB167" s="938" t="s">
        <v>206</v>
      </c>
      <c r="AC167" s="938" t="s">
        <v>4</v>
      </c>
      <c r="AD167"/>
      <c r="AE167" s="935" t="s">
        <v>6</v>
      </c>
      <c r="AF167" s="935" t="s">
        <v>1</v>
      </c>
      <c r="AG167" s="8"/>
      <c r="AH167" s="8"/>
      <c r="AI167" s="8"/>
    </row>
    <row r="168" spans="1:35" s="9" customFormat="1" ht="37" thickBot="1">
      <c r="A168" s="18"/>
      <c r="B168" s="419" t="s">
        <v>1443</v>
      </c>
      <c r="C168" s="420" t="s">
        <v>1444</v>
      </c>
      <c r="D168" s="421">
        <v>2024</v>
      </c>
      <c r="E168" s="418">
        <v>2001</v>
      </c>
      <c r="F168" s="418">
        <v>204</v>
      </c>
      <c r="G168" s="416" t="s">
        <v>1221</v>
      </c>
      <c r="H168" s="869" t="s">
        <v>889</v>
      </c>
      <c r="I168" s="219" t="s">
        <v>1404</v>
      </c>
      <c r="J168" s="416" t="s">
        <v>1354</v>
      </c>
      <c r="K168" s="220" t="s">
        <v>1405</v>
      </c>
      <c r="L168" s="417" t="s">
        <v>278</v>
      </c>
      <c r="M168" s="418">
        <v>2001</v>
      </c>
      <c r="N168" s="15" t="s">
        <v>214</v>
      </c>
      <c r="O168" s="24"/>
      <c r="P168" s="884"/>
      <c r="Q168" s="855" t="s">
        <v>181</v>
      </c>
      <c r="R168" s="855" t="s">
        <v>181</v>
      </c>
      <c r="S168" s="16" t="s">
        <v>6</v>
      </c>
      <c r="T168" s="14"/>
      <c r="U168" s="938" t="s">
        <v>4</v>
      </c>
      <c r="V168" s="938" t="s">
        <v>206</v>
      </c>
      <c r="W168" s="938" t="s">
        <v>206</v>
      </c>
      <c r="X168" s="938" t="s">
        <v>206</v>
      </c>
      <c r="Y168" s="938" t="s">
        <v>206</v>
      </c>
      <c r="Z168" s="938" t="s">
        <v>206</v>
      </c>
      <c r="AA168" s="938" t="s">
        <v>206</v>
      </c>
      <c r="AB168" s="938" t="s">
        <v>206</v>
      </c>
      <c r="AC168" s="938" t="s">
        <v>4</v>
      </c>
      <c r="AD168"/>
      <c r="AE168" s="935" t="s">
        <v>1</v>
      </c>
      <c r="AF168" s="935" t="s">
        <v>0</v>
      </c>
      <c r="AG168" s="8"/>
      <c r="AH168" s="8"/>
      <c r="AI168" s="8"/>
    </row>
    <row r="169" spans="1:35" s="9" customFormat="1" ht="37" thickBot="1">
      <c r="A169" s="18"/>
      <c r="B169" s="419" t="s">
        <v>1443</v>
      </c>
      <c r="C169" s="420" t="s">
        <v>1444</v>
      </c>
      <c r="D169" s="421">
        <v>2024</v>
      </c>
      <c r="E169" s="418">
        <v>2005</v>
      </c>
      <c r="F169" s="418">
        <v>210</v>
      </c>
      <c r="G169" s="416" t="s">
        <v>1221</v>
      </c>
      <c r="H169" s="869" t="s">
        <v>889</v>
      </c>
      <c r="I169" s="219" t="s">
        <v>1406</v>
      </c>
      <c r="J169" s="416" t="s">
        <v>3</v>
      </c>
      <c r="K169" s="220" t="s">
        <v>1407</v>
      </c>
      <c r="L169" s="417" t="s">
        <v>278</v>
      </c>
      <c r="M169" s="418">
        <v>2005</v>
      </c>
      <c r="N169" s="15" t="s">
        <v>214</v>
      </c>
      <c r="O169" s="24"/>
      <c r="P169" s="884"/>
      <c r="Q169" s="855" t="s">
        <v>168</v>
      </c>
      <c r="R169" s="855" t="s">
        <v>168</v>
      </c>
      <c r="S169" s="16" t="s">
        <v>6</v>
      </c>
      <c r="T169" s="14"/>
      <c r="U169" s="938" t="s">
        <v>4</v>
      </c>
      <c r="V169" s="938" t="s">
        <v>206</v>
      </c>
      <c r="W169" s="938" t="s">
        <v>206</v>
      </c>
      <c r="X169" s="938" t="s">
        <v>206</v>
      </c>
      <c r="Y169" s="938" t="s">
        <v>206</v>
      </c>
      <c r="Z169" s="938" t="s">
        <v>206</v>
      </c>
      <c r="AA169" s="938" t="s">
        <v>4</v>
      </c>
      <c r="AB169" s="938" t="s">
        <v>206</v>
      </c>
      <c r="AC169" s="938" t="s">
        <v>4</v>
      </c>
      <c r="AD169"/>
      <c r="AE169" s="935" t="s">
        <v>6</v>
      </c>
      <c r="AF169" s="935" t="s">
        <v>1</v>
      </c>
      <c r="AG169" s="8"/>
      <c r="AH169" s="8"/>
      <c r="AI169" s="8"/>
    </row>
    <row r="170" spans="1:35" s="9" customFormat="1" ht="37" thickBot="1">
      <c r="A170" s="18"/>
      <c r="B170" s="419" t="s">
        <v>1443</v>
      </c>
      <c r="C170" s="420" t="s">
        <v>1444</v>
      </c>
      <c r="D170" s="421">
        <v>2024</v>
      </c>
      <c r="E170" s="418">
        <v>2790</v>
      </c>
      <c r="F170" s="418">
        <v>218</v>
      </c>
      <c r="G170" s="416" t="s">
        <v>1221</v>
      </c>
      <c r="H170" s="869" t="s">
        <v>889</v>
      </c>
      <c r="I170" s="219" t="s">
        <v>1408</v>
      </c>
      <c r="J170" s="416" t="s">
        <v>3</v>
      </c>
      <c r="K170" s="220" t="s">
        <v>1409</v>
      </c>
      <c r="L170" s="417" t="s">
        <v>278</v>
      </c>
      <c r="M170" s="418">
        <v>2790</v>
      </c>
      <c r="N170" s="15" t="s">
        <v>214</v>
      </c>
      <c r="O170" s="24"/>
      <c r="P170" s="884"/>
      <c r="Q170" s="855" t="s">
        <v>181</v>
      </c>
      <c r="R170" s="855" t="s">
        <v>181</v>
      </c>
      <c r="S170" s="16" t="s">
        <v>6</v>
      </c>
      <c r="T170" s="14"/>
      <c r="U170" s="938" t="s">
        <v>4</v>
      </c>
      <c r="V170" s="938" t="s">
        <v>206</v>
      </c>
      <c r="W170" s="938" t="s">
        <v>206</v>
      </c>
      <c r="X170" s="938" t="s">
        <v>4</v>
      </c>
      <c r="Y170" s="938" t="s">
        <v>206</v>
      </c>
      <c r="Z170" s="938" t="s">
        <v>206</v>
      </c>
      <c r="AA170" s="938" t="s">
        <v>4</v>
      </c>
      <c r="AB170" s="938" t="s">
        <v>206</v>
      </c>
      <c r="AC170" s="938" t="s">
        <v>4</v>
      </c>
      <c r="AD170"/>
      <c r="AE170" s="935" t="s">
        <v>6</v>
      </c>
      <c r="AF170" s="935" t="s">
        <v>8</v>
      </c>
      <c r="AG170" s="8"/>
      <c r="AH170" s="8"/>
      <c r="AI170" s="8"/>
    </row>
    <row r="171" spans="1:35" s="9" customFormat="1" ht="37" thickBot="1">
      <c r="A171" s="18"/>
      <c r="B171" s="419" t="s">
        <v>1443</v>
      </c>
      <c r="C171" s="420" t="s">
        <v>1444</v>
      </c>
      <c r="D171" s="421">
        <v>2024</v>
      </c>
      <c r="E171" s="418">
        <v>2801</v>
      </c>
      <c r="F171" s="418">
        <v>213</v>
      </c>
      <c r="G171" s="416" t="s">
        <v>1221</v>
      </c>
      <c r="H171" s="869" t="s">
        <v>889</v>
      </c>
      <c r="I171" s="219" t="s">
        <v>1410</v>
      </c>
      <c r="J171" s="416" t="s">
        <v>3</v>
      </c>
      <c r="K171" s="220" t="s">
        <v>1411</v>
      </c>
      <c r="L171" s="417" t="s">
        <v>278</v>
      </c>
      <c r="M171" s="418">
        <v>2801</v>
      </c>
      <c r="N171" s="15" t="s">
        <v>214</v>
      </c>
      <c r="O171" s="24"/>
      <c r="P171" s="884"/>
      <c r="Q171" s="855" t="s">
        <v>181</v>
      </c>
      <c r="R171" s="855" t="s">
        <v>181</v>
      </c>
      <c r="S171" s="16" t="s">
        <v>6</v>
      </c>
      <c r="T171" s="14"/>
      <c r="U171" s="938" t="s">
        <v>4</v>
      </c>
      <c r="V171" s="938" t="s">
        <v>206</v>
      </c>
      <c r="W171" s="938" t="s">
        <v>206</v>
      </c>
      <c r="X171" s="938" t="s">
        <v>206</v>
      </c>
      <c r="Y171" s="938" t="s">
        <v>206</v>
      </c>
      <c r="Z171" s="938" t="s">
        <v>206</v>
      </c>
      <c r="AA171" s="938" t="s">
        <v>206</v>
      </c>
      <c r="AB171" s="938" t="s">
        <v>206</v>
      </c>
      <c r="AC171" s="938" t="s">
        <v>4</v>
      </c>
      <c r="AD171" s="139"/>
      <c r="AE171" s="935" t="s">
        <v>9</v>
      </c>
      <c r="AF171" s="935" t="s">
        <v>8</v>
      </c>
      <c r="AG171" s="8"/>
      <c r="AH171" s="8"/>
      <c r="AI171" s="8"/>
    </row>
    <row r="172" spans="1:35" s="9" customFormat="1" ht="37" thickBot="1">
      <c r="A172" s="18"/>
      <c r="B172" s="419" t="s">
        <v>1443</v>
      </c>
      <c r="C172" s="420" t="s">
        <v>1444</v>
      </c>
      <c r="D172" s="421">
        <v>2024</v>
      </c>
      <c r="E172" s="418">
        <v>2816</v>
      </c>
      <c r="F172" s="418">
        <v>227</v>
      </c>
      <c r="G172" s="416" t="s">
        <v>1221</v>
      </c>
      <c r="H172" s="869" t="s">
        <v>889</v>
      </c>
      <c r="I172" s="219" t="s">
        <v>1412</v>
      </c>
      <c r="J172" s="416" t="s">
        <v>10</v>
      </c>
      <c r="K172" s="220" t="s">
        <v>1413</v>
      </c>
      <c r="L172" s="417" t="s">
        <v>278</v>
      </c>
      <c r="M172" s="418">
        <v>2816</v>
      </c>
      <c r="N172" s="15" t="s">
        <v>214</v>
      </c>
      <c r="O172" s="24"/>
      <c r="P172" s="884"/>
      <c r="Q172" s="855" t="s">
        <v>181</v>
      </c>
      <c r="R172" s="855" t="s">
        <v>181</v>
      </c>
      <c r="S172" s="16" t="s">
        <v>6</v>
      </c>
      <c r="T172" s="14"/>
      <c r="U172" s="938" t="s">
        <v>4</v>
      </c>
      <c r="V172" s="938" t="s">
        <v>206</v>
      </c>
      <c r="W172" s="938" t="s">
        <v>206</v>
      </c>
      <c r="X172" s="938" t="s">
        <v>206</v>
      </c>
      <c r="Y172" s="938" t="s">
        <v>206</v>
      </c>
      <c r="Z172" s="938" t="s">
        <v>206</v>
      </c>
      <c r="AA172" s="938" t="s">
        <v>206</v>
      </c>
      <c r="AB172" s="938" t="s">
        <v>206</v>
      </c>
      <c r="AC172" s="938" t="s">
        <v>4</v>
      </c>
      <c r="AD172" s="139"/>
      <c r="AE172" s="935" t="s">
        <v>0</v>
      </c>
      <c r="AF172" s="935" t="s">
        <v>0</v>
      </c>
      <c r="AG172" s="8"/>
      <c r="AH172" s="8"/>
      <c r="AI172" s="8"/>
    </row>
    <row r="173" spans="1:35" s="9" customFormat="1" ht="37" thickBot="1">
      <c r="A173" s="18"/>
      <c r="B173" s="419" t="s">
        <v>1443</v>
      </c>
      <c r="C173" s="420" t="s">
        <v>1444</v>
      </c>
      <c r="D173" s="421">
        <v>2024</v>
      </c>
      <c r="E173" s="418">
        <v>2411</v>
      </c>
      <c r="F173" s="418">
        <v>2351</v>
      </c>
      <c r="G173" s="416" t="s">
        <v>1221</v>
      </c>
      <c r="H173" s="869" t="s">
        <v>1258</v>
      </c>
      <c r="I173" s="219" t="s">
        <v>1414</v>
      </c>
      <c r="J173" s="416" t="s">
        <v>928</v>
      </c>
      <c r="K173" s="220" t="s">
        <v>1415</v>
      </c>
      <c r="L173" s="417" t="s">
        <v>278</v>
      </c>
      <c r="M173" s="418">
        <v>2411</v>
      </c>
      <c r="N173" s="15" t="s">
        <v>214</v>
      </c>
      <c r="O173" s="24"/>
      <c r="P173" s="884"/>
      <c r="Q173" s="855" t="s">
        <v>181</v>
      </c>
      <c r="R173" s="855" t="s">
        <v>181</v>
      </c>
      <c r="S173" s="16" t="s">
        <v>6</v>
      </c>
      <c r="T173" s="14"/>
      <c r="U173" s="938" t="s">
        <v>4</v>
      </c>
      <c r="V173" s="938" t="s">
        <v>206</v>
      </c>
      <c r="W173" s="938" t="s">
        <v>206</v>
      </c>
      <c r="X173" s="938" t="s">
        <v>206</v>
      </c>
      <c r="Y173" s="938" t="s">
        <v>206</v>
      </c>
      <c r="Z173" s="938" t="s">
        <v>206</v>
      </c>
      <c r="AA173" s="938" t="s">
        <v>4</v>
      </c>
      <c r="AB173" s="938" t="s">
        <v>206</v>
      </c>
      <c r="AC173" s="938" t="s">
        <v>4</v>
      </c>
      <c r="AD173"/>
      <c r="AE173" s="935" t="s">
        <v>6</v>
      </c>
      <c r="AF173" s="935" t="s">
        <v>0</v>
      </c>
      <c r="AG173" s="8"/>
      <c r="AH173" s="8"/>
      <c r="AI173" s="8"/>
    </row>
    <row r="174" spans="1:35" s="9" customFormat="1" ht="37" thickBot="1">
      <c r="A174" s="18"/>
      <c r="B174" s="419" t="s">
        <v>1443</v>
      </c>
      <c r="C174" s="420" t="s">
        <v>1444</v>
      </c>
      <c r="D174" s="421">
        <v>2024</v>
      </c>
      <c r="E174" s="418">
        <v>956</v>
      </c>
      <c r="F174" s="418">
        <v>2352</v>
      </c>
      <c r="G174" s="416" t="s">
        <v>1221</v>
      </c>
      <c r="H174" s="869" t="s">
        <v>1258</v>
      </c>
      <c r="I174" s="219" t="s">
        <v>1416</v>
      </c>
      <c r="J174" s="416" t="s">
        <v>3</v>
      </c>
      <c r="K174" s="220" t="s">
        <v>1417</v>
      </c>
      <c r="L174" s="417" t="s">
        <v>278</v>
      </c>
      <c r="M174" s="418">
        <v>956</v>
      </c>
      <c r="N174" s="15" t="s">
        <v>214</v>
      </c>
      <c r="O174" s="24"/>
      <c r="P174" s="884"/>
      <c r="Q174" s="855" t="s">
        <v>181</v>
      </c>
      <c r="R174" s="855" t="s">
        <v>181</v>
      </c>
      <c r="S174" s="16" t="s">
        <v>6</v>
      </c>
      <c r="T174" s="14"/>
      <c r="U174" s="938" t="s">
        <v>4</v>
      </c>
      <c r="V174" s="938" t="s">
        <v>206</v>
      </c>
      <c r="W174" s="938" t="s">
        <v>206</v>
      </c>
      <c r="X174" s="938" t="s">
        <v>206</v>
      </c>
      <c r="Y174" s="938" t="s">
        <v>206</v>
      </c>
      <c r="Z174" s="938" t="s">
        <v>206</v>
      </c>
      <c r="AA174" s="938" t="s">
        <v>206</v>
      </c>
      <c r="AB174" s="938" t="s">
        <v>206</v>
      </c>
      <c r="AC174" s="938" t="s">
        <v>4</v>
      </c>
      <c r="AD174"/>
      <c r="AE174" s="935" t="s">
        <v>6</v>
      </c>
      <c r="AF174" s="935" t="s">
        <v>0</v>
      </c>
      <c r="AG174" s="8"/>
      <c r="AH174" s="8"/>
      <c r="AI174" s="8"/>
    </row>
    <row r="175" spans="1:35" s="9" customFormat="1" ht="37" thickBot="1">
      <c r="A175" s="18"/>
      <c r="B175" s="419" t="s">
        <v>1443</v>
      </c>
      <c r="C175" s="420" t="s">
        <v>1444</v>
      </c>
      <c r="D175" s="421">
        <v>2024</v>
      </c>
      <c r="E175" s="418">
        <v>959</v>
      </c>
      <c r="F175" s="418">
        <v>2354</v>
      </c>
      <c r="G175" s="416" t="s">
        <v>1221</v>
      </c>
      <c r="H175" s="869" t="s">
        <v>1258</v>
      </c>
      <c r="I175" s="219" t="s">
        <v>1418</v>
      </c>
      <c r="J175" s="416" t="s">
        <v>1280</v>
      </c>
      <c r="K175" s="220" t="s">
        <v>1419</v>
      </c>
      <c r="L175" s="417" t="s">
        <v>278</v>
      </c>
      <c r="M175" s="418">
        <v>959</v>
      </c>
      <c r="N175" s="15" t="s">
        <v>214</v>
      </c>
      <c r="O175" s="24"/>
      <c r="P175" s="884"/>
      <c r="Q175" s="855" t="s">
        <v>169</v>
      </c>
      <c r="R175" s="855" t="s">
        <v>169</v>
      </c>
      <c r="S175" s="16" t="s">
        <v>6</v>
      </c>
      <c r="T175" s="14"/>
      <c r="U175" s="938" t="s">
        <v>4</v>
      </c>
      <c r="V175" s="938" t="s">
        <v>206</v>
      </c>
      <c r="W175" s="938" t="s">
        <v>206</v>
      </c>
      <c r="X175" s="938" t="s">
        <v>206</v>
      </c>
      <c r="Y175" s="938" t="s">
        <v>206</v>
      </c>
      <c r="Z175" s="938" t="s">
        <v>206</v>
      </c>
      <c r="AA175" s="938" t="s">
        <v>206</v>
      </c>
      <c r="AB175" s="938" t="s">
        <v>206</v>
      </c>
      <c r="AC175" s="938" t="s">
        <v>4</v>
      </c>
      <c r="AD175"/>
      <c r="AE175" s="935" t="s">
        <v>8</v>
      </c>
      <c r="AF175" s="935" t="s">
        <v>0</v>
      </c>
      <c r="AG175" s="8"/>
      <c r="AH175" s="8"/>
      <c r="AI175" s="8"/>
    </row>
    <row r="176" spans="1:35" s="9" customFormat="1" ht="37" thickBot="1">
      <c r="A176" s="18"/>
      <c r="B176" s="419" t="s">
        <v>1443</v>
      </c>
      <c r="C176" s="420" t="s">
        <v>1444</v>
      </c>
      <c r="D176" s="421">
        <v>2024</v>
      </c>
      <c r="E176" s="418">
        <v>2473</v>
      </c>
      <c r="F176" s="418">
        <v>2648</v>
      </c>
      <c r="G176" s="416" t="s">
        <v>1221</v>
      </c>
      <c r="H176" s="869" t="s">
        <v>897</v>
      </c>
      <c r="I176" s="219" t="s">
        <v>898</v>
      </c>
      <c r="J176" s="416" t="s">
        <v>3</v>
      </c>
      <c r="K176" s="220" t="s">
        <v>899</v>
      </c>
      <c r="L176" s="417" t="s">
        <v>278</v>
      </c>
      <c r="M176" s="418">
        <v>2473</v>
      </c>
      <c r="N176" s="15" t="s">
        <v>214</v>
      </c>
      <c r="O176" s="24"/>
      <c r="P176" s="884"/>
      <c r="Q176" s="855" t="s">
        <v>168</v>
      </c>
      <c r="R176" s="855" t="s">
        <v>168</v>
      </c>
      <c r="S176" s="16" t="s">
        <v>6</v>
      </c>
      <c r="T176" s="14"/>
      <c r="U176" s="938" t="s">
        <v>4</v>
      </c>
      <c r="V176" s="938" t="s">
        <v>206</v>
      </c>
      <c r="W176" s="938" t="s">
        <v>206</v>
      </c>
      <c r="X176" s="938" t="s">
        <v>206</v>
      </c>
      <c r="Y176" s="938" t="s">
        <v>206</v>
      </c>
      <c r="Z176" s="938" t="s">
        <v>206</v>
      </c>
      <c r="AA176" s="938" t="s">
        <v>4</v>
      </c>
      <c r="AB176" s="938" t="s">
        <v>206</v>
      </c>
      <c r="AC176" s="938" t="s">
        <v>4</v>
      </c>
      <c r="AD176" s="139"/>
      <c r="AE176" s="935" t="s">
        <v>6</v>
      </c>
      <c r="AF176" s="935" t="s">
        <v>0</v>
      </c>
      <c r="AG176" s="8"/>
      <c r="AH176" s="8"/>
      <c r="AI176" s="8"/>
    </row>
    <row r="177" spans="1:35" s="9" customFormat="1" ht="37" thickBot="1">
      <c r="A177" s="18"/>
      <c r="B177" s="419" t="s">
        <v>1443</v>
      </c>
      <c r="C177" s="420" t="s">
        <v>1444</v>
      </c>
      <c r="D177" s="421">
        <v>2024</v>
      </c>
      <c r="E177" s="418">
        <v>2497</v>
      </c>
      <c r="F177" s="418">
        <v>2682</v>
      </c>
      <c r="G177" s="416" t="s">
        <v>1221</v>
      </c>
      <c r="H177" s="869" t="s">
        <v>897</v>
      </c>
      <c r="I177" s="219" t="s">
        <v>1175</v>
      </c>
      <c r="J177" s="416" t="s">
        <v>912</v>
      </c>
      <c r="K177" s="220" t="s">
        <v>1176</v>
      </c>
      <c r="L177" s="417" t="s">
        <v>278</v>
      </c>
      <c r="M177" s="418">
        <v>2497</v>
      </c>
      <c r="N177" s="15" t="s">
        <v>214</v>
      </c>
      <c r="O177" s="24"/>
      <c r="P177" s="884"/>
      <c r="Q177" s="855" t="s">
        <v>169</v>
      </c>
      <c r="R177" s="855" t="s">
        <v>169</v>
      </c>
      <c r="S177" s="16" t="s">
        <v>6</v>
      </c>
      <c r="T177" s="14"/>
      <c r="U177" s="938" t="s">
        <v>4</v>
      </c>
      <c r="V177" s="938" t="s">
        <v>206</v>
      </c>
      <c r="W177" s="938" t="s">
        <v>206</v>
      </c>
      <c r="X177" s="938" t="s">
        <v>206</v>
      </c>
      <c r="Y177" s="938" t="s">
        <v>206</v>
      </c>
      <c r="Z177" s="938" t="s">
        <v>206</v>
      </c>
      <c r="AA177" s="938" t="s">
        <v>206</v>
      </c>
      <c r="AB177" s="938" t="s">
        <v>206</v>
      </c>
      <c r="AC177" s="938" t="s">
        <v>4</v>
      </c>
      <c r="AD177" s="139"/>
      <c r="AE177" s="935" t="s">
        <v>6</v>
      </c>
      <c r="AF177" s="935" t="s">
        <v>0</v>
      </c>
      <c r="AG177" s="8"/>
      <c r="AH177" s="8"/>
      <c r="AI177" s="8"/>
    </row>
    <row r="178" spans="1:35" s="9" customFormat="1" ht="37" thickBot="1">
      <c r="A178" s="18"/>
      <c r="B178" s="419" t="s">
        <v>1443</v>
      </c>
      <c r="C178" s="420" t="s">
        <v>1444</v>
      </c>
      <c r="D178" s="421">
        <v>2024</v>
      </c>
      <c r="E178" s="418">
        <v>2517</v>
      </c>
      <c r="F178" s="418">
        <v>2541</v>
      </c>
      <c r="G178" s="416" t="s">
        <v>1221</v>
      </c>
      <c r="H178" s="869" t="s">
        <v>964</v>
      </c>
      <c r="I178" s="219" t="s">
        <v>1005</v>
      </c>
      <c r="J178" s="416" t="s">
        <v>3</v>
      </c>
      <c r="K178" s="220" t="s">
        <v>1006</v>
      </c>
      <c r="L178" s="417" t="s">
        <v>278</v>
      </c>
      <c r="M178" s="418">
        <v>2517</v>
      </c>
      <c r="N178" s="15" t="s">
        <v>214</v>
      </c>
      <c r="O178" s="24"/>
      <c r="P178" s="884"/>
      <c r="Q178" s="855" t="s">
        <v>169</v>
      </c>
      <c r="R178" s="855" t="s">
        <v>169</v>
      </c>
      <c r="S178" s="16" t="s">
        <v>6</v>
      </c>
      <c r="T178" s="14"/>
      <c r="U178" s="938" t="s">
        <v>4</v>
      </c>
      <c r="V178" s="938" t="s">
        <v>206</v>
      </c>
      <c r="W178" s="938" t="s">
        <v>206</v>
      </c>
      <c r="X178" s="938" t="s">
        <v>206</v>
      </c>
      <c r="Y178" s="938" t="s">
        <v>206</v>
      </c>
      <c r="Z178" s="938" t="s">
        <v>206</v>
      </c>
      <c r="AA178" s="938" t="s">
        <v>206</v>
      </c>
      <c r="AB178" s="938" t="s">
        <v>206</v>
      </c>
      <c r="AC178" s="938" t="s">
        <v>206</v>
      </c>
      <c r="AD178"/>
      <c r="AE178" s="935" t="s">
        <v>6</v>
      </c>
      <c r="AF178" s="935" t="s">
        <v>0</v>
      </c>
      <c r="AG178" s="8"/>
      <c r="AH178" s="8"/>
      <c r="AI178" s="8"/>
    </row>
    <row r="179" spans="1:35" s="9" customFormat="1" ht="37" thickBot="1">
      <c r="A179" s="18"/>
      <c r="B179" s="419" t="s">
        <v>1443</v>
      </c>
      <c r="C179" s="420" t="s">
        <v>1444</v>
      </c>
      <c r="D179" s="421">
        <v>2024</v>
      </c>
      <c r="E179" s="418">
        <v>2530</v>
      </c>
      <c r="F179" s="418">
        <v>2635</v>
      </c>
      <c r="G179" s="416" t="s">
        <v>1221</v>
      </c>
      <c r="H179" s="869" t="s">
        <v>1265</v>
      </c>
      <c r="I179" s="219" t="s">
        <v>1420</v>
      </c>
      <c r="J179" s="416" t="s">
        <v>10</v>
      </c>
      <c r="K179" s="220" t="s">
        <v>1421</v>
      </c>
      <c r="L179" s="417" t="s">
        <v>278</v>
      </c>
      <c r="M179" s="418">
        <v>2530</v>
      </c>
      <c r="N179" s="15" t="s">
        <v>214</v>
      </c>
      <c r="O179" s="24"/>
      <c r="P179" s="884"/>
      <c r="Q179" s="855" t="s">
        <v>169</v>
      </c>
      <c r="R179" s="855" t="s">
        <v>169</v>
      </c>
      <c r="S179" s="16" t="s">
        <v>6</v>
      </c>
      <c r="T179" s="14"/>
      <c r="U179" s="938" t="s">
        <v>4</v>
      </c>
      <c r="V179" s="938" t="s">
        <v>4</v>
      </c>
      <c r="W179" s="938" t="s">
        <v>206</v>
      </c>
      <c r="X179" s="938" t="s">
        <v>4</v>
      </c>
      <c r="Y179" s="938" t="s">
        <v>4</v>
      </c>
      <c r="Z179" s="938" t="s">
        <v>206</v>
      </c>
      <c r="AA179" s="938" t="s">
        <v>4</v>
      </c>
      <c r="AB179" s="938" t="s">
        <v>4</v>
      </c>
      <c r="AC179" s="938" t="s">
        <v>4</v>
      </c>
      <c r="AD179" s="139"/>
      <c r="AE179" s="935" t="s">
        <v>8</v>
      </c>
      <c r="AF179" s="935" t="s">
        <v>0</v>
      </c>
      <c r="AG179" s="8"/>
      <c r="AH179" s="8"/>
      <c r="AI179" s="8"/>
    </row>
    <row r="180" spans="1:35" s="9" customFormat="1" ht="37" thickBot="1">
      <c r="A180" s="18"/>
      <c r="B180" s="419" t="s">
        <v>1443</v>
      </c>
      <c r="C180" s="420" t="s">
        <v>1444</v>
      </c>
      <c r="D180" s="421">
        <v>2024</v>
      </c>
      <c r="E180" s="418">
        <v>968</v>
      </c>
      <c r="F180" s="418">
        <v>1938</v>
      </c>
      <c r="G180" s="416" t="s">
        <v>1221</v>
      </c>
      <c r="H180" s="869" t="s">
        <v>900</v>
      </c>
      <c r="I180" s="219" t="s">
        <v>1087</v>
      </c>
      <c r="J180" s="416" t="s">
        <v>983</v>
      </c>
      <c r="K180" s="220" t="s">
        <v>1088</v>
      </c>
      <c r="L180" s="417" t="s">
        <v>278</v>
      </c>
      <c r="M180" s="418">
        <v>968</v>
      </c>
      <c r="N180" s="15" t="s">
        <v>214</v>
      </c>
      <c r="O180" s="24"/>
      <c r="P180" s="884"/>
      <c r="Q180" s="855" t="s">
        <v>168</v>
      </c>
      <c r="R180" s="855" t="s">
        <v>168</v>
      </c>
      <c r="S180" s="16" t="s">
        <v>6</v>
      </c>
      <c r="T180" s="14"/>
      <c r="U180" s="938" t="s">
        <v>4</v>
      </c>
      <c r="V180" s="938" t="s">
        <v>206</v>
      </c>
      <c r="W180" s="938" t="s">
        <v>206</v>
      </c>
      <c r="X180" s="938" t="s">
        <v>4</v>
      </c>
      <c r="Y180" s="938" t="s">
        <v>206</v>
      </c>
      <c r="Z180" s="938" t="s">
        <v>206</v>
      </c>
      <c r="AA180" s="938" t="s">
        <v>4</v>
      </c>
      <c r="AB180" s="938" t="s">
        <v>206</v>
      </c>
      <c r="AC180" s="938" t="s">
        <v>4</v>
      </c>
      <c r="AD180"/>
      <c r="AE180" s="935" t="s">
        <v>6</v>
      </c>
      <c r="AF180" s="935" t="s">
        <v>0</v>
      </c>
      <c r="AG180" s="8"/>
      <c r="AH180" s="8"/>
      <c r="AI180" s="8"/>
    </row>
    <row r="181" spans="1:35" s="9" customFormat="1" ht="37" thickBot="1">
      <c r="A181" s="18"/>
      <c r="B181" s="419" t="s">
        <v>1443</v>
      </c>
      <c r="C181" s="420" t="s">
        <v>1444</v>
      </c>
      <c r="D181" s="421">
        <v>2024</v>
      </c>
      <c r="E181" s="418">
        <v>971</v>
      </c>
      <c r="F181" s="418">
        <v>1940</v>
      </c>
      <c r="G181" s="416" t="s">
        <v>1221</v>
      </c>
      <c r="H181" s="869" t="s">
        <v>900</v>
      </c>
      <c r="I181" s="219" t="s">
        <v>1422</v>
      </c>
      <c r="J181" s="416" t="s">
        <v>3</v>
      </c>
      <c r="K181" s="220" t="s">
        <v>1423</v>
      </c>
      <c r="L181" s="417" t="s">
        <v>278</v>
      </c>
      <c r="M181" s="418">
        <v>971</v>
      </c>
      <c r="N181" s="15" t="s">
        <v>214</v>
      </c>
      <c r="O181" s="24"/>
      <c r="P181" s="884"/>
      <c r="Q181" s="855" t="s">
        <v>181</v>
      </c>
      <c r="R181" s="855" t="s">
        <v>181</v>
      </c>
      <c r="S181" s="16" t="s">
        <v>6</v>
      </c>
      <c r="T181" s="14"/>
      <c r="U181" s="938" t="s">
        <v>4</v>
      </c>
      <c r="V181" s="938" t="s">
        <v>206</v>
      </c>
      <c r="W181" s="938" t="s">
        <v>206</v>
      </c>
      <c r="X181" s="938" t="s">
        <v>206</v>
      </c>
      <c r="Y181" s="938" t="s">
        <v>206</v>
      </c>
      <c r="Z181" s="938" t="s">
        <v>206</v>
      </c>
      <c r="AA181" s="938" t="s">
        <v>4</v>
      </c>
      <c r="AB181" s="938" t="s">
        <v>206</v>
      </c>
      <c r="AC181" s="938" t="s">
        <v>4</v>
      </c>
      <c r="AD181"/>
      <c r="AE181" s="935" t="s">
        <v>8</v>
      </c>
      <c r="AF181" s="935" t="s">
        <v>8</v>
      </c>
      <c r="AG181" s="8"/>
      <c r="AH181" s="8"/>
      <c r="AI181" s="8"/>
    </row>
    <row r="182" spans="1:35" s="9" customFormat="1" ht="37" thickBot="1">
      <c r="A182" s="18"/>
      <c r="B182" s="419" t="s">
        <v>1443</v>
      </c>
      <c r="C182" s="420" t="s">
        <v>1444</v>
      </c>
      <c r="D182" s="421">
        <v>2024</v>
      </c>
      <c r="E182" s="418">
        <v>974</v>
      </c>
      <c r="F182" s="418">
        <v>1941</v>
      </c>
      <c r="G182" s="416" t="s">
        <v>1221</v>
      </c>
      <c r="H182" s="869" t="s">
        <v>900</v>
      </c>
      <c r="I182" s="219" t="s">
        <v>901</v>
      </c>
      <c r="J182" s="416" t="s">
        <v>902</v>
      </c>
      <c r="K182" s="220" t="s">
        <v>903</v>
      </c>
      <c r="L182" s="417" t="s">
        <v>278</v>
      </c>
      <c r="M182" s="418">
        <v>974</v>
      </c>
      <c r="N182" s="15" t="s">
        <v>214</v>
      </c>
      <c r="O182" s="24"/>
      <c r="P182" s="884"/>
      <c r="Q182" s="855" t="s">
        <v>181</v>
      </c>
      <c r="R182" s="855" t="s">
        <v>181</v>
      </c>
      <c r="S182" s="16" t="s">
        <v>6</v>
      </c>
      <c r="T182" s="14"/>
      <c r="U182" s="938" t="s">
        <v>4</v>
      </c>
      <c r="V182" s="938" t="s">
        <v>4</v>
      </c>
      <c r="W182" s="938" t="s">
        <v>206</v>
      </c>
      <c r="X182" s="938" t="s">
        <v>206</v>
      </c>
      <c r="Y182" s="938" t="s">
        <v>206</v>
      </c>
      <c r="Z182" s="938" t="s">
        <v>206</v>
      </c>
      <c r="AA182" s="938" t="s">
        <v>206</v>
      </c>
      <c r="AB182" s="938" t="s">
        <v>206</v>
      </c>
      <c r="AC182" s="938" t="s">
        <v>4</v>
      </c>
      <c r="AD182" s="139"/>
      <c r="AE182" s="935" t="s">
        <v>0</v>
      </c>
      <c r="AF182" s="935" t="s">
        <v>0</v>
      </c>
      <c r="AG182" s="8"/>
      <c r="AH182" s="8"/>
      <c r="AI182" s="8"/>
    </row>
    <row r="183" spans="1:35" s="9" customFormat="1" ht="37" thickBot="1">
      <c r="A183" s="18"/>
      <c r="B183" s="419" t="s">
        <v>1443</v>
      </c>
      <c r="C183" s="420" t="s">
        <v>1444</v>
      </c>
      <c r="D183" s="421">
        <v>2024</v>
      </c>
      <c r="E183" s="418">
        <v>2848</v>
      </c>
      <c r="F183" s="418">
        <v>2921</v>
      </c>
      <c r="G183" s="416" t="s">
        <v>1221</v>
      </c>
      <c r="H183" s="869" t="s">
        <v>904</v>
      </c>
      <c r="I183" s="219" t="s">
        <v>905</v>
      </c>
      <c r="J183" s="416" t="s">
        <v>3</v>
      </c>
      <c r="K183" s="220" t="s">
        <v>906</v>
      </c>
      <c r="L183" s="417" t="s">
        <v>278</v>
      </c>
      <c r="M183" s="418">
        <v>2848</v>
      </c>
      <c r="N183" s="15" t="s">
        <v>214</v>
      </c>
      <c r="O183" s="24"/>
      <c r="P183" s="884"/>
      <c r="Q183" s="855" t="s">
        <v>169</v>
      </c>
      <c r="R183" s="855" t="s">
        <v>169</v>
      </c>
      <c r="S183" s="16" t="s">
        <v>6</v>
      </c>
      <c r="T183" s="14"/>
      <c r="U183" s="938" t="s">
        <v>206</v>
      </c>
      <c r="V183" s="938" t="s">
        <v>206</v>
      </c>
      <c r="W183" s="938" t="s">
        <v>206</v>
      </c>
      <c r="X183" s="938" t="s">
        <v>206</v>
      </c>
      <c r="Y183" s="938" t="s">
        <v>206</v>
      </c>
      <c r="Z183" s="938" t="s">
        <v>206</v>
      </c>
      <c r="AA183" s="938" t="s">
        <v>4</v>
      </c>
      <c r="AB183" s="938" t="s">
        <v>206</v>
      </c>
      <c r="AC183" s="938" t="s">
        <v>4</v>
      </c>
      <c r="AD183" s="139"/>
      <c r="AE183" s="935" t="s">
        <v>6</v>
      </c>
      <c r="AF183" s="935" t="s">
        <v>0</v>
      </c>
      <c r="AG183" s="8"/>
      <c r="AH183" s="8"/>
      <c r="AI183" s="8"/>
    </row>
    <row r="184" spans="1:35" s="9" customFormat="1" ht="37" thickBot="1">
      <c r="A184" s="18"/>
      <c r="B184" s="419" t="s">
        <v>1443</v>
      </c>
      <c r="C184" s="420" t="s">
        <v>1444</v>
      </c>
      <c r="D184" s="421">
        <v>2024</v>
      </c>
      <c r="E184" s="418">
        <v>2891</v>
      </c>
      <c r="F184" s="418">
        <v>2894</v>
      </c>
      <c r="G184" s="416" t="s">
        <v>1221</v>
      </c>
      <c r="H184" s="869" t="s">
        <v>904</v>
      </c>
      <c r="I184" s="219" t="s">
        <v>1109</v>
      </c>
      <c r="J184" s="416" t="s">
        <v>3</v>
      </c>
      <c r="K184" s="220" t="s">
        <v>1110</v>
      </c>
      <c r="L184" s="417" t="s">
        <v>278</v>
      </c>
      <c r="M184" s="418">
        <v>2891</v>
      </c>
      <c r="N184" s="15" t="s">
        <v>214</v>
      </c>
      <c r="O184" s="24"/>
      <c r="P184" s="884" t="s">
        <v>1461</v>
      </c>
      <c r="Q184" s="855" t="s">
        <v>5</v>
      </c>
      <c r="R184" s="855" t="s">
        <v>5</v>
      </c>
      <c r="S184" s="16" t="s">
        <v>6</v>
      </c>
      <c r="T184" s="14"/>
      <c r="U184" s="938" t="s">
        <v>206</v>
      </c>
      <c r="V184" s="938" t="s">
        <v>206</v>
      </c>
      <c r="W184" s="938" t="s">
        <v>206</v>
      </c>
      <c r="X184" s="938" t="s">
        <v>206</v>
      </c>
      <c r="Y184" s="938" t="s">
        <v>206</v>
      </c>
      <c r="Z184" s="938" t="s">
        <v>206</v>
      </c>
      <c r="AA184" s="938" t="s">
        <v>206</v>
      </c>
      <c r="AB184" s="938" t="s">
        <v>206</v>
      </c>
      <c r="AC184" s="938" t="s">
        <v>206</v>
      </c>
      <c r="AD184"/>
      <c r="AE184" s="935" t="s">
        <v>6</v>
      </c>
      <c r="AF184" s="935" t="s">
        <v>0</v>
      </c>
      <c r="AG184" s="8"/>
      <c r="AH184" s="8"/>
      <c r="AI184" s="8"/>
    </row>
    <row r="185" spans="1:35" s="9" customFormat="1" ht="37" thickBot="1">
      <c r="A185" s="18"/>
      <c r="B185" s="419" t="s">
        <v>1443</v>
      </c>
      <c r="C185" s="420" t="s">
        <v>1444</v>
      </c>
      <c r="D185" s="421">
        <v>2024</v>
      </c>
      <c r="E185" s="418">
        <v>2895</v>
      </c>
      <c r="F185" s="418">
        <v>2881</v>
      </c>
      <c r="G185" s="416" t="s">
        <v>1221</v>
      </c>
      <c r="H185" s="869" t="s">
        <v>904</v>
      </c>
      <c r="I185" s="219" t="s">
        <v>1009</v>
      </c>
      <c r="J185" s="416" t="s">
        <v>3</v>
      </c>
      <c r="K185" s="220" t="s">
        <v>1205</v>
      </c>
      <c r="L185" s="417" t="s">
        <v>278</v>
      </c>
      <c r="M185" s="418">
        <v>2895</v>
      </c>
      <c r="N185" s="15" t="s">
        <v>214</v>
      </c>
      <c r="O185" s="24"/>
      <c r="P185" s="884" t="s">
        <v>1461</v>
      </c>
      <c r="Q185" s="855" t="s">
        <v>5</v>
      </c>
      <c r="R185" s="855" t="s">
        <v>5</v>
      </c>
      <c r="S185" s="16" t="s">
        <v>6</v>
      </c>
      <c r="T185" s="14"/>
      <c r="U185" s="938" t="s">
        <v>206</v>
      </c>
      <c r="V185" s="938" t="s">
        <v>206</v>
      </c>
      <c r="W185" s="938" t="s">
        <v>206</v>
      </c>
      <c r="X185" s="938" t="s">
        <v>206</v>
      </c>
      <c r="Y185" s="938" t="s">
        <v>206</v>
      </c>
      <c r="Z185" s="938" t="s">
        <v>206</v>
      </c>
      <c r="AA185" s="938" t="s">
        <v>206</v>
      </c>
      <c r="AB185" s="938" t="s">
        <v>206</v>
      </c>
      <c r="AC185" s="938" t="s">
        <v>206</v>
      </c>
      <c r="AD185"/>
      <c r="AE185" s="935" t="s">
        <v>6</v>
      </c>
      <c r="AF185" s="935" t="s">
        <v>0</v>
      </c>
      <c r="AG185" s="8"/>
      <c r="AH185" s="8"/>
      <c r="AI185" s="8"/>
    </row>
    <row r="186" spans="1:35" s="9" customFormat="1" ht="37" thickBot="1">
      <c r="A186" s="18"/>
      <c r="B186" s="419" t="s">
        <v>1443</v>
      </c>
      <c r="C186" s="420" t="s">
        <v>1444</v>
      </c>
      <c r="D186" s="421">
        <v>2024</v>
      </c>
      <c r="E186" s="418">
        <v>2630</v>
      </c>
      <c r="F186" s="418">
        <v>2977</v>
      </c>
      <c r="G186" s="416" t="s">
        <v>1221</v>
      </c>
      <c r="H186" s="869" t="s">
        <v>904</v>
      </c>
      <c r="I186" s="219" t="s">
        <v>1424</v>
      </c>
      <c r="J186" s="416" t="s">
        <v>928</v>
      </c>
      <c r="K186" s="220" t="s">
        <v>1425</v>
      </c>
      <c r="L186" s="417" t="s">
        <v>278</v>
      </c>
      <c r="M186" s="418">
        <v>2630</v>
      </c>
      <c r="N186" s="15" t="s">
        <v>214</v>
      </c>
      <c r="O186" s="24"/>
      <c r="P186" s="884"/>
      <c r="Q186" s="855" t="s">
        <v>171</v>
      </c>
      <c r="R186" s="855" t="s">
        <v>181</v>
      </c>
      <c r="S186" s="16" t="s">
        <v>6</v>
      </c>
      <c r="T186" s="14"/>
      <c r="U186" s="938" t="s">
        <v>206</v>
      </c>
      <c r="V186" s="938" t="s">
        <v>206</v>
      </c>
      <c r="W186" s="938" t="s">
        <v>206</v>
      </c>
      <c r="X186" s="938" t="s">
        <v>206</v>
      </c>
      <c r="Y186" s="938" t="s">
        <v>206</v>
      </c>
      <c r="Z186" s="938" t="s">
        <v>206</v>
      </c>
      <c r="AA186" s="938" t="s">
        <v>206</v>
      </c>
      <c r="AB186" s="938" t="s">
        <v>206</v>
      </c>
      <c r="AC186" s="938" t="s">
        <v>4</v>
      </c>
      <c r="AD186"/>
      <c r="AE186" s="935" t="s">
        <v>6</v>
      </c>
      <c r="AF186" s="935" t="s">
        <v>0</v>
      </c>
      <c r="AG186" s="8"/>
      <c r="AH186" s="8"/>
      <c r="AI186" s="8"/>
    </row>
    <row r="187" spans="1:35" s="9" customFormat="1" ht="37" thickBot="1">
      <c r="A187" s="18"/>
      <c r="B187" s="419" t="s">
        <v>1443</v>
      </c>
      <c r="C187" s="420" t="s">
        <v>1444</v>
      </c>
      <c r="D187" s="421">
        <v>2024</v>
      </c>
      <c r="E187" s="418">
        <v>2534</v>
      </c>
      <c r="F187" s="418">
        <v>2171</v>
      </c>
      <c r="G187" s="416" t="s">
        <v>1221</v>
      </c>
      <c r="H187" s="869" t="s">
        <v>921</v>
      </c>
      <c r="I187" s="219" t="s">
        <v>1426</v>
      </c>
      <c r="J187" s="416" t="s">
        <v>3</v>
      </c>
      <c r="K187" s="220" t="s">
        <v>1427</v>
      </c>
      <c r="L187" s="417" t="s">
        <v>278</v>
      </c>
      <c r="M187" s="418">
        <v>2534</v>
      </c>
      <c r="N187" s="15" t="s">
        <v>214</v>
      </c>
      <c r="O187" s="24"/>
      <c r="P187" s="884"/>
      <c r="Q187" s="855" t="s">
        <v>169</v>
      </c>
      <c r="R187" s="855" t="s">
        <v>169</v>
      </c>
      <c r="S187" s="16" t="s">
        <v>6</v>
      </c>
      <c r="T187" s="14"/>
      <c r="U187" s="938" t="s">
        <v>4</v>
      </c>
      <c r="V187" s="938" t="s">
        <v>206</v>
      </c>
      <c r="W187" s="938" t="s">
        <v>206</v>
      </c>
      <c r="X187" s="938" t="s">
        <v>4</v>
      </c>
      <c r="Y187" s="938" t="s">
        <v>206</v>
      </c>
      <c r="Z187" s="938" t="s">
        <v>206</v>
      </c>
      <c r="AA187" s="938" t="s">
        <v>4</v>
      </c>
      <c r="AB187" s="938" t="s">
        <v>206</v>
      </c>
      <c r="AC187" s="938" t="s">
        <v>4</v>
      </c>
      <c r="AD187" s="139"/>
      <c r="AE187" s="935" t="s">
        <v>6</v>
      </c>
      <c r="AF187" s="935"/>
      <c r="AG187" s="8"/>
      <c r="AH187" s="8"/>
      <c r="AI187" s="8"/>
    </row>
    <row r="188" spans="1:35" s="9" customFormat="1" ht="37" thickBot="1">
      <c r="A188" s="18"/>
      <c r="B188" s="419" t="s">
        <v>1443</v>
      </c>
      <c r="C188" s="420" t="s">
        <v>1444</v>
      </c>
      <c r="D188" s="421">
        <v>2024</v>
      </c>
      <c r="E188" s="418">
        <v>2911</v>
      </c>
      <c r="F188" s="418">
        <v>2182</v>
      </c>
      <c r="G188" s="416" t="s">
        <v>1221</v>
      </c>
      <c r="H188" s="869" t="s">
        <v>921</v>
      </c>
      <c r="I188" s="219" t="s">
        <v>1428</v>
      </c>
      <c r="J188" s="416" t="s">
        <v>3</v>
      </c>
      <c r="K188" s="220" t="s">
        <v>1429</v>
      </c>
      <c r="L188" s="417" t="s">
        <v>278</v>
      </c>
      <c r="M188" s="418">
        <v>2911</v>
      </c>
      <c r="N188" s="15" t="s">
        <v>214</v>
      </c>
      <c r="O188" s="24"/>
      <c r="P188" s="884"/>
      <c r="Q188" s="855" t="s">
        <v>169</v>
      </c>
      <c r="R188" s="855" t="s">
        <v>169</v>
      </c>
      <c r="S188" s="16" t="s">
        <v>6</v>
      </c>
      <c r="T188" s="14"/>
      <c r="U188" s="938" t="s">
        <v>4</v>
      </c>
      <c r="V188" s="938" t="s">
        <v>206</v>
      </c>
      <c r="W188" s="938" t="s">
        <v>206</v>
      </c>
      <c r="X188" s="938" t="s">
        <v>4</v>
      </c>
      <c r="Y188" s="938" t="s">
        <v>206</v>
      </c>
      <c r="Z188" s="938" t="s">
        <v>206</v>
      </c>
      <c r="AA188" s="938" t="s">
        <v>4</v>
      </c>
      <c r="AB188" s="938" t="s">
        <v>206</v>
      </c>
      <c r="AC188" s="938" t="s">
        <v>4</v>
      </c>
      <c r="AD188" s="139"/>
      <c r="AE188" s="935" t="s">
        <v>0</v>
      </c>
      <c r="AF188" s="935" t="s">
        <v>0</v>
      </c>
      <c r="AG188" s="8"/>
      <c r="AH188" s="8"/>
      <c r="AI188" s="8"/>
    </row>
    <row r="189" spans="1:35" s="9" customFormat="1" ht="37" thickBot="1">
      <c r="A189" s="18"/>
      <c r="B189" s="419" t="s">
        <v>1443</v>
      </c>
      <c r="C189" s="420" t="s">
        <v>1444</v>
      </c>
      <c r="D189" s="421">
        <v>2024</v>
      </c>
      <c r="E189" s="418">
        <v>2616</v>
      </c>
      <c r="F189" s="418">
        <v>2147</v>
      </c>
      <c r="G189" s="416" t="s">
        <v>1221</v>
      </c>
      <c r="H189" s="869" t="s">
        <v>921</v>
      </c>
      <c r="I189" s="219" t="s">
        <v>924</v>
      </c>
      <c r="J189" s="416" t="s">
        <v>3</v>
      </c>
      <c r="K189" s="220" t="s">
        <v>925</v>
      </c>
      <c r="L189" s="417" t="s">
        <v>278</v>
      </c>
      <c r="M189" s="418">
        <v>2616</v>
      </c>
      <c r="N189" s="15" t="s">
        <v>214</v>
      </c>
      <c r="O189" s="24"/>
      <c r="P189" s="884"/>
      <c r="Q189" s="855" t="s">
        <v>169</v>
      </c>
      <c r="R189" s="855" t="s">
        <v>169</v>
      </c>
      <c r="S189" s="16" t="s">
        <v>6</v>
      </c>
      <c r="T189" s="14"/>
      <c r="U189" s="938" t="s">
        <v>206</v>
      </c>
      <c r="V189" s="938" t="s">
        <v>206</v>
      </c>
      <c r="W189" s="938" t="s">
        <v>206</v>
      </c>
      <c r="X189" s="938" t="s">
        <v>206</v>
      </c>
      <c r="Y189" s="938" t="s">
        <v>206</v>
      </c>
      <c r="Z189" s="938" t="s">
        <v>206</v>
      </c>
      <c r="AA189" s="938" t="s">
        <v>206</v>
      </c>
      <c r="AB189" s="938" t="s">
        <v>206</v>
      </c>
      <c r="AC189" s="938" t="s">
        <v>4</v>
      </c>
      <c r="AD189" s="139"/>
      <c r="AE189" s="935" t="s">
        <v>6</v>
      </c>
      <c r="AF189" s="935" t="s">
        <v>0</v>
      </c>
      <c r="AG189" s="8"/>
      <c r="AH189" s="8"/>
      <c r="AI189" s="8"/>
    </row>
    <row r="190" spans="1:35" s="9" customFormat="1" ht="37" thickBot="1">
      <c r="A190" s="18"/>
      <c r="B190" s="419" t="s">
        <v>1443</v>
      </c>
      <c r="C190" s="420" t="s">
        <v>1444</v>
      </c>
      <c r="D190" s="421">
        <v>2024</v>
      </c>
      <c r="E190" s="418">
        <v>2603</v>
      </c>
      <c r="F190" s="418">
        <v>2149</v>
      </c>
      <c r="G190" s="416" t="s">
        <v>1221</v>
      </c>
      <c r="H190" s="869" t="s">
        <v>921</v>
      </c>
      <c r="I190" s="219" t="s">
        <v>1430</v>
      </c>
      <c r="J190" s="416" t="s">
        <v>10</v>
      </c>
      <c r="K190" s="220" t="s">
        <v>1431</v>
      </c>
      <c r="L190" s="417" t="s">
        <v>278</v>
      </c>
      <c r="M190" s="418">
        <v>2603</v>
      </c>
      <c r="N190" s="15" t="s">
        <v>214</v>
      </c>
      <c r="O190" s="24"/>
      <c r="P190" s="884"/>
      <c r="Q190" s="855" t="s">
        <v>169</v>
      </c>
      <c r="R190" s="855" t="s">
        <v>169</v>
      </c>
      <c r="S190" s="16" t="s">
        <v>6</v>
      </c>
      <c r="T190" s="14"/>
      <c r="U190" s="938" t="s">
        <v>206</v>
      </c>
      <c r="V190" s="938" t="s">
        <v>206</v>
      </c>
      <c r="W190" s="938" t="s">
        <v>206</v>
      </c>
      <c r="X190" s="938" t="s">
        <v>206</v>
      </c>
      <c r="Y190" s="938" t="s">
        <v>206</v>
      </c>
      <c r="Z190" s="938" t="s">
        <v>206</v>
      </c>
      <c r="AA190" s="938" t="s">
        <v>206</v>
      </c>
      <c r="AB190" s="938" t="s">
        <v>206</v>
      </c>
      <c r="AC190" s="938" t="s">
        <v>4</v>
      </c>
      <c r="AD190" s="139"/>
      <c r="AE190" s="935" t="s">
        <v>6</v>
      </c>
      <c r="AF190" s="935" t="s">
        <v>0</v>
      </c>
      <c r="AG190" s="8"/>
      <c r="AH190" s="8"/>
      <c r="AI190" s="8"/>
    </row>
    <row r="191" spans="1:35" s="9" customFormat="1" ht="37" thickBot="1">
      <c r="A191" s="18"/>
      <c r="B191" s="419" t="s">
        <v>1443</v>
      </c>
      <c r="C191" s="420" t="s">
        <v>1444</v>
      </c>
      <c r="D191" s="421">
        <v>2024</v>
      </c>
      <c r="E191" s="418">
        <v>2584</v>
      </c>
      <c r="F191" s="418">
        <v>2159</v>
      </c>
      <c r="G191" s="416" t="s">
        <v>1221</v>
      </c>
      <c r="H191" s="869" t="s">
        <v>921</v>
      </c>
      <c r="I191" s="219" t="s">
        <v>1432</v>
      </c>
      <c r="J191" s="416" t="s">
        <v>945</v>
      </c>
      <c r="K191" s="220" t="s">
        <v>1433</v>
      </c>
      <c r="L191" s="417" t="s">
        <v>278</v>
      </c>
      <c r="M191" s="418">
        <v>2584</v>
      </c>
      <c r="N191" s="15" t="s">
        <v>214</v>
      </c>
      <c r="O191" s="24"/>
      <c r="P191" s="884"/>
      <c r="Q191" s="855" t="s">
        <v>169</v>
      </c>
      <c r="R191" s="855" t="s">
        <v>169</v>
      </c>
      <c r="S191" s="16" t="s">
        <v>6</v>
      </c>
      <c r="T191" s="14"/>
      <c r="U191" s="938" t="s">
        <v>4</v>
      </c>
      <c r="V191" s="938" t="s">
        <v>206</v>
      </c>
      <c r="W191" s="938" t="s">
        <v>206</v>
      </c>
      <c r="X191" s="938" t="s">
        <v>4</v>
      </c>
      <c r="Y191" s="938" t="s">
        <v>206</v>
      </c>
      <c r="Z191" s="938" t="s">
        <v>206</v>
      </c>
      <c r="AA191" s="938" t="s">
        <v>4</v>
      </c>
      <c r="AB191" s="938" t="s">
        <v>4</v>
      </c>
      <c r="AC191" s="938" t="s">
        <v>4</v>
      </c>
      <c r="AD191" s="139"/>
      <c r="AE191" s="935" t="s">
        <v>6</v>
      </c>
      <c r="AF191" s="935" t="s">
        <v>0</v>
      </c>
      <c r="AG191" s="8"/>
      <c r="AH191" s="8"/>
      <c r="AI191" s="8"/>
    </row>
    <row r="192" spans="1:35" s="9" customFormat="1" ht="37" thickBot="1">
      <c r="A192" s="18"/>
      <c r="B192" s="419" t="s">
        <v>1443</v>
      </c>
      <c r="C192" s="420" t="s">
        <v>1444</v>
      </c>
      <c r="D192" s="421">
        <v>2024</v>
      </c>
      <c r="E192" s="418">
        <v>2594</v>
      </c>
      <c r="F192" s="418">
        <v>2160</v>
      </c>
      <c r="G192" s="416" t="s">
        <v>1221</v>
      </c>
      <c r="H192" s="869" t="s">
        <v>921</v>
      </c>
      <c r="I192" s="219" t="s">
        <v>1434</v>
      </c>
      <c r="J192" s="416" t="s">
        <v>1435</v>
      </c>
      <c r="K192" s="220" t="s">
        <v>1436</v>
      </c>
      <c r="L192" s="417" t="s">
        <v>278</v>
      </c>
      <c r="M192" s="418">
        <v>2594</v>
      </c>
      <c r="N192" s="15" t="s">
        <v>214</v>
      </c>
      <c r="O192" s="24"/>
      <c r="P192" s="884"/>
      <c r="Q192" s="855" t="s">
        <v>169</v>
      </c>
      <c r="R192" s="855" t="s">
        <v>169</v>
      </c>
      <c r="S192" s="16" t="s">
        <v>6</v>
      </c>
      <c r="T192" s="14"/>
      <c r="U192" s="938" t="s">
        <v>4</v>
      </c>
      <c r="V192" s="938" t="s">
        <v>206</v>
      </c>
      <c r="W192" s="938" t="s">
        <v>206</v>
      </c>
      <c r="X192" s="938" t="s">
        <v>4</v>
      </c>
      <c r="Y192" s="938" t="s">
        <v>206</v>
      </c>
      <c r="Z192" s="938" t="s">
        <v>206</v>
      </c>
      <c r="AA192" s="938" t="s">
        <v>4</v>
      </c>
      <c r="AB192" s="938" t="s">
        <v>206</v>
      </c>
      <c r="AC192" s="938" t="s">
        <v>4</v>
      </c>
      <c r="AD192" s="139"/>
      <c r="AE192" s="935" t="s">
        <v>6</v>
      </c>
      <c r="AF192" s="935" t="s">
        <v>0</v>
      </c>
      <c r="AG192" s="8"/>
      <c r="AH192" s="8"/>
      <c r="AI192" s="8"/>
    </row>
    <row r="193" spans="1:35" s="9" customFormat="1" ht="37" thickBot="1">
      <c r="A193" s="18"/>
      <c r="B193" s="419" t="s">
        <v>1443</v>
      </c>
      <c r="C193" s="420" t="s">
        <v>1444</v>
      </c>
      <c r="D193" s="421">
        <v>2024</v>
      </c>
      <c r="E193" s="418">
        <v>2538</v>
      </c>
      <c r="F193" s="418">
        <v>2111</v>
      </c>
      <c r="G193" s="416" t="s">
        <v>1221</v>
      </c>
      <c r="H193" s="869" t="s">
        <v>921</v>
      </c>
      <c r="I193" s="219" t="s">
        <v>1437</v>
      </c>
      <c r="J193" s="416" t="s">
        <v>1280</v>
      </c>
      <c r="K193" s="887" t="s">
        <v>1438</v>
      </c>
      <c r="L193" s="417" t="s">
        <v>278</v>
      </c>
      <c r="M193" s="418">
        <v>2538</v>
      </c>
      <c r="N193" s="15" t="s">
        <v>214</v>
      </c>
      <c r="O193" s="24"/>
      <c r="P193" s="884"/>
      <c r="Q193" s="855" t="s">
        <v>5</v>
      </c>
      <c r="R193" s="855" t="s">
        <v>5</v>
      </c>
      <c r="S193" s="16" t="s">
        <v>6</v>
      </c>
      <c r="T193" s="14"/>
      <c r="U193" s="938" t="s">
        <v>4</v>
      </c>
      <c r="V193" s="938" t="s">
        <v>206</v>
      </c>
      <c r="W193" s="938" t="s">
        <v>206</v>
      </c>
      <c r="X193" s="938" t="s">
        <v>206</v>
      </c>
      <c r="Y193" s="938" t="s">
        <v>206</v>
      </c>
      <c r="Z193" s="938" t="s">
        <v>206</v>
      </c>
      <c r="AA193" s="938" t="s">
        <v>206</v>
      </c>
      <c r="AB193" s="938" t="s">
        <v>206</v>
      </c>
      <c r="AC193" s="938" t="s">
        <v>206</v>
      </c>
      <c r="AD193"/>
      <c r="AE193" s="935" t="s">
        <v>27</v>
      </c>
      <c r="AF193" s="935" t="s">
        <v>0</v>
      </c>
      <c r="AG193" s="8"/>
      <c r="AH193" s="8"/>
      <c r="AI193" s="8"/>
    </row>
    <row r="194" spans="1:35" s="9" customFormat="1" ht="37" thickBot="1">
      <c r="A194" s="18"/>
      <c r="B194" s="419" t="s">
        <v>1443</v>
      </c>
      <c r="C194" s="420" t="s">
        <v>1444</v>
      </c>
      <c r="D194" s="421">
        <v>2024</v>
      </c>
      <c r="E194" s="418">
        <v>2559</v>
      </c>
      <c r="F194" s="418">
        <v>2113</v>
      </c>
      <c r="G194" s="416" t="s">
        <v>1221</v>
      </c>
      <c r="H194" s="869" t="s">
        <v>921</v>
      </c>
      <c r="I194" s="219" t="s">
        <v>1117</v>
      </c>
      <c r="J194" s="416" t="s">
        <v>10</v>
      </c>
      <c r="K194" s="220" t="s">
        <v>1118</v>
      </c>
      <c r="L194" s="417" t="s">
        <v>278</v>
      </c>
      <c r="M194" s="418">
        <v>2559</v>
      </c>
      <c r="N194" s="15" t="s">
        <v>214</v>
      </c>
      <c r="O194" s="24"/>
      <c r="P194" s="884"/>
      <c r="Q194" s="855" t="s">
        <v>171</v>
      </c>
      <c r="R194" s="855" t="s">
        <v>181</v>
      </c>
      <c r="S194" s="16" t="s">
        <v>6</v>
      </c>
      <c r="T194" s="14"/>
      <c r="U194" s="938" t="s">
        <v>206</v>
      </c>
      <c r="V194" s="938" t="s">
        <v>206</v>
      </c>
      <c r="W194" s="938" t="s">
        <v>206</v>
      </c>
      <c r="X194" s="938" t="s">
        <v>206</v>
      </c>
      <c r="Y194" s="938" t="s">
        <v>206</v>
      </c>
      <c r="Z194" s="938" t="s">
        <v>206</v>
      </c>
      <c r="AA194" s="938" t="s">
        <v>206</v>
      </c>
      <c r="AB194" s="938" t="s">
        <v>206</v>
      </c>
      <c r="AC194" s="938" t="s">
        <v>4</v>
      </c>
      <c r="AD194"/>
      <c r="AE194" s="935" t="s">
        <v>0</v>
      </c>
      <c r="AF194" s="935" t="s">
        <v>0</v>
      </c>
      <c r="AG194" s="8"/>
      <c r="AH194" s="8"/>
      <c r="AI194" s="8"/>
    </row>
    <row r="195" spans="1:35" s="9" customFormat="1" ht="37" thickBot="1">
      <c r="A195" s="18"/>
      <c r="B195" s="419" t="s">
        <v>1443</v>
      </c>
      <c r="C195" s="420" t="s">
        <v>1444</v>
      </c>
      <c r="D195" s="421">
        <v>2024</v>
      </c>
      <c r="E195" s="418">
        <v>3302</v>
      </c>
      <c r="F195" s="418">
        <v>2301</v>
      </c>
      <c r="G195" s="416" t="s">
        <v>1221</v>
      </c>
      <c r="H195" s="869" t="s">
        <v>970</v>
      </c>
      <c r="I195" s="219" t="s">
        <v>1439</v>
      </c>
      <c r="J195" s="416" t="s">
        <v>1440</v>
      </c>
      <c r="K195" s="220" t="s">
        <v>1441</v>
      </c>
      <c r="L195" s="417" t="s">
        <v>278</v>
      </c>
      <c r="M195" s="418">
        <v>3302</v>
      </c>
      <c r="N195" s="15" t="s">
        <v>214</v>
      </c>
      <c r="O195" s="24"/>
      <c r="P195" s="884"/>
      <c r="Q195" s="855" t="s">
        <v>181</v>
      </c>
      <c r="R195" s="855" t="s">
        <v>181</v>
      </c>
      <c r="S195" s="16" t="s">
        <v>6</v>
      </c>
      <c r="T195" s="14"/>
      <c r="U195" s="938" t="s">
        <v>4</v>
      </c>
      <c r="V195" s="938" t="s">
        <v>206</v>
      </c>
      <c r="W195" s="938" t="s">
        <v>206</v>
      </c>
      <c r="X195" s="938" t="s">
        <v>206</v>
      </c>
      <c r="Y195" s="938" t="s">
        <v>206</v>
      </c>
      <c r="Z195" s="938" t="s">
        <v>206</v>
      </c>
      <c r="AA195" s="938" t="s">
        <v>4</v>
      </c>
      <c r="AB195" s="938" t="s">
        <v>206</v>
      </c>
      <c r="AC195" s="938" t="s">
        <v>4</v>
      </c>
      <c r="AD195"/>
      <c r="AE195" s="935" t="s">
        <v>6</v>
      </c>
      <c r="AF195" s="935" t="s">
        <v>0</v>
      </c>
      <c r="AG195" s="8"/>
      <c r="AH195" s="8"/>
      <c r="AI195" s="8"/>
    </row>
    <row r="196" spans="1:35" s="9" customFormat="1" ht="37" thickBot="1">
      <c r="A196" s="18"/>
      <c r="B196" s="419" t="s">
        <v>1443</v>
      </c>
      <c r="C196" s="420" t="s">
        <v>1444</v>
      </c>
      <c r="D196" s="421">
        <v>2024</v>
      </c>
      <c r="E196" s="418">
        <v>3525</v>
      </c>
      <c r="F196" s="418">
        <v>3166</v>
      </c>
      <c r="G196" s="416" t="s">
        <v>1221</v>
      </c>
      <c r="H196" s="869" t="s">
        <v>926</v>
      </c>
      <c r="I196" s="219" t="s">
        <v>927</v>
      </c>
      <c r="J196" s="416" t="s">
        <v>928</v>
      </c>
      <c r="K196" s="220" t="s">
        <v>929</v>
      </c>
      <c r="L196" s="417" t="s">
        <v>278</v>
      </c>
      <c r="M196" s="418">
        <v>3525</v>
      </c>
      <c r="N196" s="15" t="s">
        <v>214</v>
      </c>
      <c r="O196" s="24"/>
      <c r="P196" s="884"/>
      <c r="Q196" s="855" t="s">
        <v>181</v>
      </c>
      <c r="R196" s="855" t="s">
        <v>181</v>
      </c>
      <c r="S196" s="16" t="s">
        <v>6</v>
      </c>
      <c r="T196" s="14"/>
      <c r="U196" s="938" t="s">
        <v>206</v>
      </c>
      <c r="V196" s="938" t="s">
        <v>206</v>
      </c>
      <c r="W196" s="938" t="s">
        <v>206</v>
      </c>
      <c r="X196" s="938" t="s">
        <v>206</v>
      </c>
      <c r="Y196" s="938" t="s">
        <v>206</v>
      </c>
      <c r="Z196" s="938" t="s">
        <v>206</v>
      </c>
      <c r="AA196" s="938" t="s">
        <v>4</v>
      </c>
      <c r="AB196" s="938" t="s">
        <v>206</v>
      </c>
      <c r="AC196" s="938" t="s">
        <v>4</v>
      </c>
      <c r="AD196" s="139"/>
      <c r="AE196" s="935" t="s">
        <v>6</v>
      </c>
      <c r="AF196" s="935" t="s">
        <v>0</v>
      </c>
      <c r="AG196" s="8"/>
      <c r="AH196" s="8"/>
      <c r="AI196" s="8"/>
    </row>
    <row r="197" spans="1:35" s="9" customFormat="1" ht="37" thickBot="1">
      <c r="A197" s="18"/>
      <c r="B197" s="419" t="s">
        <v>1443</v>
      </c>
      <c r="C197" s="420" t="s">
        <v>1444</v>
      </c>
      <c r="D197" s="421">
        <v>2024</v>
      </c>
      <c r="E197" s="418">
        <v>2669</v>
      </c>
      <c r="F197" s="418">
        <v>4042</v>
      </c>
      <c r="G197" s="416" t="s">
        <v>1221</v>
      </c>
      <c r="H197" s="869" t="s">
        <v>1027</v>
      </c>
      <c r="I197" s="219" t="s">
        <v>1126</v>
      </c>
      <c r="J197" s="416" t="s">
        <v>10</v>
      </c>
      <c r="K197" s="220" t="s">
        <v>1127</v>
      </c>
      <c r="L197" s="417" t="s">
        <v>278</v>
      </c>
      <c r="M197" s="418">
        <v>2669</v>
      </c>
      <c r="N197" s="15" t="s">
        <v>214</v>
      </c>
      <c r="O197" s="24"/>
      <c r="P197" s="884" t="s">
        <v>1461</v>
      </c>
      <c r="Q197" s="855" t="s">
        <v>5</v>
      </c>
      <c r="R197" s="855" t="s">
        <v>5</v>
      </c>
      <c r="S197" s="16" t="s">
        <v>6</v>
      </c>
      <c r="T197" s="14"/>
      <c r="U197" s="938" t="s">
        <v>206</v>
      </c>
      <c r="V197" s="938" t="s">
        <v>206</v>
      </c>
      <c r="W197" s="938" t="s">
        <v>206</v>
      </c>
      <c r="X197" s="938" t="s">
        <v>206</v>
      </c>
      <c r="Y197" s="938" t="s">
        <v>206</v>
      </c>
      <c r="Z197" s="938" t="s">
        <v>206</v>
      </c>
      <c r="AA197" s="938" t="s">
        <v>206</v>
      </c>
      <c r="AB197" s="938" t="s">
        <v>206</v>
      </c>
      <c r="AC197" s="938" t="s">
        <v>206</v>
      </c>
      <c r="AD197"/>
      <c r="AE197" s="935" t="s">
        <v>6</v>
      </c>
      <c r="AF197" s="935" t="s">
        <v>0</v>
      </c>
      <c r="AG197" s="8"/>
      <c r="AH197" s="8"/>
      <c r="AI197" s="8"/>
    </row>
    <row r="198" spans="1:35" s="9" customFormat="1" ht="37" thickBot="1">
      <c r="A198" s="18"/>
      <c r="B198" s="419" t="s">
        <v>1443</v>
      </c>
      <c r="C198" s="420" t="s">
        <v>1444</v>
      </c>
      <c r="D198" s="421">
        <v>2024</v>
      </c>
      <c r="E198" s="418">
        <v>2938</v>
      </c>
      <c r="F198" s="418">
        <v>4078</v>
      </c>
      <c r="G198" s="416" t="s">
        <v>1221</v>
      </c>
      <c r="H198" s="869" t="s">
        <v>1027</v>
      </c>
      <c r="I198" s="219" t="s">
        <v>1190</v>
      </c>
      <c r="J198" s="416" t="s">
        <v>1070</v>
      </c>
      <c r="K198" s="220" t="s">
        <v>1191</v>
      </c>
      <c r="L198" s="417" t="s">
        <v>278</v>
      </c>
      <c r="M198" s="418">
        <v>2938</v>
      </c>
      <c r="N198" s="15" t="s">
        <v>214</v>
      </c>
      <c r="O198" s="24"/>
      <c r="P198" s="884" t="s">
        <v>1461</v>
      </c>
      <c r="Q198" s="855" t="s">
        <v>5</v>
      </c>
      <c r="R198" s="855" t="s">
        <v>5</v>
      </c>
      <c r="S198" s="16" t="s">
        <v>6</v>
      </c>
      <c r="T198" s="14"/>
      <c r="U198" s="938" t="s">
        <v>4</v>
      </c>
      <c r="V198" s="938" t="s">
        <v>206</v>
      </c>
      <c r="W198" s="938" t="s">
        <v>206</v>
      </c>
      <c r="X198" s="938" t="s">
        <v>206</v>
      </c>
      <c r="Y198" s="938" t="s">
        <v>206</v>
      </c>
      <c r="Z198" s="938" t="s">
        <v>206</v>
      </c>
      <c r="AA198" s="938" t="s">
        <v>206</v>
      </c>
      <c r="AB198" s="938" t="s">
        <v>206</v>
      </c>
      <c r="AC198" s="938" t="s">
        <v>206</v>
      </c>
      <c r="AD198"/>
      <c r="AE198" s="935" t="s">
        <v>6</v>
      </c>
      <c r="AF198" s="935" t="s">
        <v>0</v>
      </c>
      <c r="AG198" s="8"/>
      <c r="AH198" s="8"/>
      <c r="AI198" s="8"/>
    </row>
    <row r="199" spans="1:35" s="9" customFormat="1" ht="37" thickBot="1">
      <c r="A199" s="18"/>
      <c r="B199" s="419" t="s">
        <v>1443</v>
      </c>
      <c r="C199" s="420" t="s">
        <v>1444</v>
      </c>
      <c r="D199" s="421">
        <v>2024</v>
      </c>
      <c r="E199" s="418">
        <v>3814</v>
      </c>
      <c r="F199" s="418">
        <v>6942</v>
      </c>
      <c r="G199" s="416" t="s">
        <v>1221</v>
      </c>
      <c r="H199" s="869" t="s">
        <v>930</v>
      </c>
      <c r="I199" s="219" t="s">
        <v>931</v>
      </c>
      <c r="J199" s="416" t="s">
        <v>10</v>
      </c>
      <c r="K199" s="220" t="s">
        <v>932</v>
      </c>
      <c r="L199" s="417" t="s">
        <v>278</v>
      </c>
      <c r="M199" s="418">
        <v>3814</v>
      </c>
      <c r="N199" s="15" t="s">
        <v>214</v>
      </c>
      <c r="O199" s="24"/>
      <c r="P199" s="884"/>
      <c r="Q199" s="855" t="s">
        <v>168</v>
      </c>
      <c r="R199" s="855" t="s">
        <v>168</v>
      </c>
      <c r="S199" s="16" t="s">
        <v>6</v>
      </c>
      <c r="T199" s="14"/>
      <c r="U199" s="938" t="s">
        <v>206</v>
      </c>
      <c r="V199" s="938" t="s">
        <v>206</v>
      </c>
      <c r="W199" s="938" t="s">
        <v>206</v>
      </c>
      <c r="X199" s="938" t="s">
        <v>206</v>
      </c>
      <c r="Y199" s="938" t="s">
        <v>206</v>
      </c>
      <c r="Z199" s="938" t="s">
        <v>206</v>
      </c>
      <c r="AA199" s="938" t="s">
        <v>206</v>
      </c>
      <c r="AB199" s="938" t="s">
        <v>206</v>
      </c>
      <c r="AC199" s="938" t="s">
        <v>206</v>
      </c>
      <c r="AD199" s="139"/>
      <c r="AE199" s="935" t="s">
        <v>6</v>
      </c>
      <c r="AF199" s="935" t="s">
        <v>0</v>
      </c>
      <c r="AG199" s="8"/>
      <c r="AH199" s="8"/>
      <c r="AI199" s="8"/>
    </row>
    <row r="200" spans="1:35" s="9" customFormat="1" ht="37" thickBot="1">
      <c r="A200" s="18"/>
      <c r="B200" s="419" t="s">
        <v>1443</v>
      </c>
      <c r="C200" s="420" t="s">
        <v>1444</v>
      </c>
      <c r="D200" s="421">
        <v>2024</v>
      </c>
      <c r="E200" s="418">
        <v>4466</v>
      </c>
      <c r="F200" s="418">
        <v>7013</v>
      </c>
      <c r="G200" s="416" t="s">
        <v>1221</v>
      </c>
      <c r="H200" s="869" t="s">
        <v>981</v>
      </c>
      <c r="I200" s="219" t="s">
        <v>1028</v>
      </c>
      <c r="J200" s="416" t="s">
        <v>3</v>
      </c>
      <c r="K200" s="220" t="s">
        <v>1029</v>
      </c>
      <c r="L200" s="417" t="s">
        <v>278</v>
      </c>
      <c r="M200" s="418">
        <v>4466</v>
      </c>
      <c r="N200" s="15" t="s">
        <v>214</v>
      </c>
      <c r="O200" s="24"/>
      <c r="P200" s="884" t="s">
        <v>1461</v>
      </c>
      <c r="Q200" s="855" t="s">
        <v>5</v>
      </c>
      <c r="R200" s="855" t="s">
        <v>5</v>
      </c>
      <c r="S200" s="16" t="s">
        <v>6</v>
      </c>
      <c r="T200" s="14"/>
      <c r="U200" s="938" t="s">
        <v>206</v>
      </c>
      <c r="V200" s="938" t="s">
        <v>206</v>
      </c>
      <c r="W200" s="938" t="s">
        <v>206</v>
      </c>
      <c r="X200" s="938" t="s">
        <v>206</v>
      </c>
      <c r="Y200" s="938" t="s">
        <v>206</v>
      </c>
      <c r="Z200" s="938" t="s">
        <v>206</v>
      </c>
      <c r="AA200" s="938" t="s">
        <v>206</v>
      </c>
      <c r="AB200" s="938" t="s">
        <v>206</v>
      </c>
      <c r="AC200" s="938" t="s">
        <v>206</v>
      </c>
      <c r="AD200"/>
      <c r="AE200" s="935" t="s">
        <v>6</v>
      </c>
      <c r="AF200" s="935" t="s">
        <v>0</v>
      </c>
      <c r="AG200" s="8"/>
      <c r="AH200" s="8"/>
      <c r="AI200" s="8"/>
    </row>
    <row r="201" spans="1:35" s="9" customFormat="1" ht="37" thickBot="1">
      <c r="A201" s="18"/>
      <c r="B201" s="419" t="s">
        <v>1443</v>
      </c>
      <c r="C201" s="420" t="s">
        <v>1444</v>
      </c>
      <c r="D201" s="421">
        <v>2024</v>
      </c>
      <c r="E201" s="418">
        <v>4503</v>
      </c>
      <c r="F201" s="418">
        <v>7087</v>
      </c>
      <c r="G201" s="416" t="s">
        <v>1221</v>
      </c>
      <c r="H201" s="869" t="s">
        <v>981</v>
      </c>
      <c r="I201" s="219" t="s">
        <v>1034</v>
      </c>
      <c r="J201" s="416" t="s">
        <v>10</v>
      </c>
      <c r="K201" s="220" t="s">
        <v>1035</v>
      </c>
      <c r="L201" s="417" t="s">
        <v>278</v>
      </c>
      <c r="M201" s="418">
        <v>4503</v>
      </c>
      <c r="N201" s="15" t="s">
        <v>214</v>
      </c>
      <c r="O201" s="24"/>
      <c r="P201" s="884" t="s">
        <v>1461</v>
      </c>
      <c r="Q201" s="855" t="s">
        <v>5</v>
      </c>
      <c r="R201" s="855" t="s">
        <v>5</v>
      </c>
      <c r="S201" s="16" t="s">
        <v>6</v>
      </c>
      <c r="T201" s="14"/>
      <c r="U201" s="938" t="s">
        <v>206</v>
      </c>
      <c r="V201" s="938" t="s">
        <v>206</v>
      </c>
      <c r="W201" s="938" t="s">
        <v>206</v>
      </c>
      <c r="X201" s="938" t="s">
        <v>206</v>
      </c>
      <c r="Y201" s="938" t="s">
        <v>206</v>
      </c>
      <c r="Z201" s="938" t="s">
        <v>206</v>
      </c>
      <c r="AA201" s="938" t="s">
        <v>206</v>
      </c>
      <c r="AB201" s="938" t="s">
        <v>206</v>
      </c>
      <c r="AC201" s="938" t="s">
        <v>206</v>
      </c>
      <c r="AD201"/>
      <c r="AE201" s="935" t="s">
        <v>6</v>
      </c>
      <c r="AF201" s="935" t="s">
        <v>0</v>
      </c>
      <c r="AG201" s="8"/>
      <c r="AH201" s="8"/>
      <c r="AI201" s="8"/>
    </row>
    <row r="202" spans="1:35" s="9" customFormat="1" ht="37" thickBot="1">
      <c r="A202" s="18"/>
      <c r="B202" s="419" t="s">
        <v>1443</v>
      </c>
      <c r="C202" s="420" t="s">
        <v>1444</v>
      </c>
      <c r="D202" s="421">
        <v>2024</v>
      </c>
      <c r="E202" s="418">
        <v>4308</v>
      </c>
      <c r="F202" s="418">
        <v>8642</v>
      </c>
      <c r="G202" s="416" t="s">
        <v>1221</v>
      </c>
      <c r="H202" s="869" t="s">
        <v>1036</v>
      </c>
      <c r="I202" s="219" t="s">
        <v>1128</v>
      </c>
      <c r="J202" s="416" t="s">
        <v>3</v>
      </c>
      <c r="K202" s="220" t="s">
        <v>1129</v>
      </c>
      <c r="L202" s="417" t="s">
        <v>278</v>
      </c>
      <c r="M202" s="418">
        <v>4308</v>
      </c>
      <c r="N202" s="15" t="s">
        <v>214</v>
      </c>
      <c r="O202" s="24"/>
      <c r="P202" s="884" t="s">
        <v>1461</v>
      </c>
      <c r="Q202" s="855" t="s">
        <v>5</v>
      </c>
      <c r="R202" s="855" t="s">
        <v>5</v>
      </c>
      <c r="S202" s="16" t="s">
        <v>6</v>
      </c>
      <c r="T202" s="14"/>
      <c r="U202" s="938" t="s">
        <v>206</v>
      </c>
      <c r="V202" s="938" t="s">
        <v>206</v>
      </c>
      <c r="W202" s="938" t="s">
        <v>206</v>
      </c>
      <c r="X202" s="938" t="s">
        <v>206</v>
      </c>
      <c r="Y202" s="938" t="s">
        <v>206</v>
      </c>
      <c r="Z202" s="938" t="s">
        <v>206</v>
      </c>
      <c r="AA202" s="938" t="s">
        <v>206</v>
      </c>
      <c r="AB202" s="938" t="s">
        <v>206</v>
      </c>
      <c r="AC202" s="938" t="s">
        <v>206</v>
      </c>
      <c r="AD202"/>
      <c r="AE202" s="935" t="s">
        <v>6</v>
      </c>
      <c r="AF202" s="935" t="s">
        <v>0</v>
      </c>
      <c r="AG202" s="8"/>
      <c r="AH202" s="8"/>
      <c r="AI202" s="8"/>
    </row>
    <row r="203" spans="1:35" s="9" customFormat="1" ht="37" thickBot="1">
      <c r="A203" s="18"/>
      <c r="B203" s="419" t="s">
        <v>1443</v>
      </c>
      <c r="C203" s="420" t="s">
        <v>1444</v>
      </c>
      <c r="D203" s="421">
        <v>2024</v>
      </c>
      <c r="E203" s="418">
        <v>459638</v>
      </c>
      <c r="F203" s="418">
        <v>8638</v>
      </c>
      <c r="G203" s="416" t="s">
        <v>1221</v>
      </c>
      <c r="H203" s="869" t="s">
        <v>1036</v>
      </c>
      <c r="I203" s="219" t="s">
        <v>1037</v>
      </c>
      <c r="J203" s="416" t="s">
        <v>974</v>
      </c>
      <c r="K203" s="220" t="s">
        <v>1038</v>
      </c>
      <c r="L203" s="417" t="s">
        <v>278</v>
      </c>
      <c r="M203" s="418">
        <v>459638</v>
      </c>
      <c r="N203" s="15" t="s">
        <v>214</v>
      </c>
      <c r="O203" s="24"/>
      <c r="P203" s="884" t="s">
        <v>1461</v>
      </c>
      <c r="Q203" s="855" t="s">
        <v>5</v>
      </c>
      <c r="R203" s="855" t="s">
        <v>5</v>
      </c>
      <c r="S203" s="16" t="s">
        <v>6</v>
      </c>
      <c r="T203" s="14"/>
      <c r="U203" s="938" t="s">
        <v>206</v>
      </c>
      <c r="V203" s="938" t="s">
        <v>206</v>
      </c>
      <c r="W203" s="938" t="s">
        <v>206</v>
      </c>
      <c r="X203" s="938" t="s">
        <v>206</v>
      </c>
      <c r="Y203" s="938" t="s">
        <v>206</v>
      </c>
      <c r="Z203" s="938" t="s">
        <v>206</v>
      </c>
      <c r="AA203" s="938" t="s">
        <v>206</v>
      </c>
      <c r="AB203" s="938" t="s">
        <v>206</v>
      </c>
      <c r="AC203" s="938" t="s">
        <v>206</v>
      </c>
      <c r="AD203"/>
      <c r="AE203" s="935" t="s">
        <v>6</v>
      </c>
      <c r="AF203" s="935" t="s">
        <v>0</v>
      </c>
      <c r="AG203" s="8"/>
      <c r="AH203" s="8"/>
      <c r="AI203" s="8"/>
    </row>
    <row r="204" spans="1:35" s="9" customFormat="1" ht="37" thickBot="1">
      <c r="A204" s="18"/>
      <c r="B204" s="419" t="s">
        <v>1443</v>
      </c>
      <c r="C204" s="420" t="s">
        <v>1444</v>
      </c>
      <c r="D204" s="421">
        <v>2024</v>
      </c>
      <c r="E204" s="418">
        <v>3760</v>
      </c>
      <c r="F204" s="418">
        <v>7275</v>
      </c>
      <c r="G204" s="416" t="s">
        <v>1221</v>
      </c>
      <c r="H204" s="869" t="s">
        <v>982</v>
      </c>
      <c r="I204" s="219" t="s">
        <v>1039</v>
      </c>
      <c r="J204" s="416" t="s">
        <v>10</v>
      </c>
      <c r="K204" s="220" t="s">
        <v>1040</v>
      </c>
      <c r="L204" s="417" t="s">
        <v>278</v>
      </c>
      <c r="M204" s="418">
        <v>3760</v>
      </c>
      <c r="N204" s="15" t="s">
        <v>214</v>
      </c>
      <c r="O204" s="24"/>
      <c r="P204" s="884" t="s">
        <v>1461</v>
      </c>
      <c r="Q204" s="855" t="s">
        <v>5</v>
      </c>
      <c r="R204" s="855" t="s">
        <v>5</v>
      </c>
      <c r="S204" s="16" t="s">
        <v>6</v>
      </c>
      <c r="T204" s="14"/>
      <c r="U204" s="938" t="s">
        <v>206</v>
      </c>
      <c r="V204" s="938" t="s">
        <v>206</v>
      </c>
      <c r="W204" s="938" t="s">
        <v>206</v>
      </c>
      <c r="X204" s="938" t="s">
        <v>206</v>
      </c>
      <c r="Y204" s="938" t="s">
        <v>206</v>
      </c>
      <c r="Z204" s="938" t="s">
        <v>206</v>
      </c>
      <c r="AA204" s="938" t="s">
        <v>206</v>
      </c>
      <c r="AB204" s="938" t="s">
        <v>206</v>
      </c>
      <c r="AC204" s="938" t="s">
        <v>206</v>
      </c>
      <c r="AD204"/>
      <c r="AE204" s="935"/>
      <c r="AF204" s="935"/>
      <c r="AG204" s="8"/>
      <c r="AH204" s="8"/>
      <c r="AI204" s="8"/>
    </row>
    <row r="205" spans="1:35" s="9" customFormat="1" ht="37" thickBot="1">
      <c r="A205" s="18"/>
      <c r="B205" s="419" t="s">
        <v>1443</v>
      </c>
      <c r="C205" s="420" t="s">
        <v>1444</v>
      </c>
      <c r="D205" s="421">
        <v>2024</v>
      </c>
      <c r="E205" s="418">
        <v>4367</v>
      </c>
      <c r="F205" s="418">
        <v>7243</v>
      </c>
      <c r="G205" s="416" t="s">
        <v>1221</v>
      </c>
      <c r="H205" s="869" t="s">
        <v>982</v>
      </c>
      <c r="I205" s="219" t="s">
        <v>1192</v>
      </c>
      <c r="J205" s="416" t="s">
        <v>10</v>
      </c>
      <c r="K205" s="220" t="s">
        <v>1193</v>
      </c>
      <c r="L205" s="417" t="s">
        <v>278</v>
      </c>
      <c r="M205" s="418">
        <v>4367</v>
      </c>
      <c r="N205" s="15" t="s">
        <v>214</v>
      </c>
      <c r="O205" s="24"/>
      <c r="P205" s="884" t="s">
        <v>1461</v>
      </c>
      <c r="Q205" s="855" t="s">
        <v>5</v>
      </c>
      <c r="R205" s="855" t="s">
        <v>5</v>
      </c>
      <c r="S205" s="16" t="s">
        <v>6</v>
      </c>
      <c r="T205" s="14"/>
      <c r="U205" s="938" t="s">
        <v>206</v>
      </c>
      <c r="V205" s="938" t="s">
        <v>206</v>
      </c>
      <c r="W205" s="938" t="s">
        <v>206</v>
      </c>
      <c r="X205" s="938" t="s">
        <v>206</v>
      </c>
      <c r="Y205" s="938" t="s">
        <v>206</v>
      </c>
      <c r="Z205" s="938" t="s">
        <v>206</v>
      </c>
      <c r="AA205" s="938" t="s">
        <v>206</v>
      </c>
      <c r="AB205" s="938" t="s">
        <v>206</v>
      </c>
      <c r="AC205" s="938" t="s">
        <v>206</v>
      </c>
      <c r="AD205"/>
      <c r="AE205" s="935"/>
      <c r="AF205" s="935" t="s">
        <v>0</v>
      </c>
      <c r="AG205" s="8"/>
      <c r="AH205" s="8"/>
      <c r="AI205" s="8"/>
    </row>
    <row r="206" spans="1:35" s="9" customFormat="1" ht="37" thickBot="1">
      <c r="A206" s="18"/>
      <c r="B206" s="419" t="s">
        <v>1443</v>
      </c>
      <c r="C206" s="420" t="s">
        <v>1444</v>
      </c>
      <c r="D206" s="421">
        <v>2024</v>
      </c>
      <c r="E206" s="418">
        <v>3670</v>
      </c>
      <c r="F206" s="418">
        <v>7377</v>
      </c>
      <c r="G206" s="416" t="s">
        <v>1221</v>
      </c>
      <c r="H206" s="869" t="s">
        <v>936</v>
      </c>
      <c r="I206" s="219" t="s">
        <v>1130</v>
      </c>
      <c r="J206" s="416" t="s">
        <v>3</v>
      </c>
      <c r="K206" s="220" t="s">
        <v>1131</v>
      </c>
      <c r="L206" s="417" t="s">
        <v>278</v>
      </c>
      <c r="M206" s="418">
        <v>3670</v>
      </c>
      <c r="N206" s="15" t="s">
        <v>214</v>
      </c>
      <c r="O206" s="24"/>
      <c r="P206" s="884"/>
      <c r="Q206" s="855" t="s">
        <v>5</v>
      </c>
      <c r="R206" s="855" t="s">
        <v>5</v>
      </c>
      <c r="S206" s="16" t="s">
        <v>6</v>
      </c>
      <c r="T206" s="14"/>
      <c r="U206" s="938" t="s">
        <v>206</v>
      </c>
      <c r="V206" s="938" t="s">
        <v>206</v>
      </c>
      <c r="W206" s="938" t="s">
        <v>206</v>
      </c>
      <c r="X206" s="938" t="s">
        <v>4</v>
      </c>
      <c r="Y206" s="938" t="s">
        <v>206</v>
      </c>
      <c r="Z206" s="938" t="s">
        <v>206</v>
      </c>
      <c r="AA206" s="938" t="s">
        <v>206</v>
      </c>
      <c r="AB206" s="938" t="s">
        <v>206</v>
      </c>
      <c r="AC206" s="938" t="s">
        <v>4</v>
      </c>
      <c r="AD206"/>
      <c r="AE206" s="935" t="s">
        <v>6</v>
      </c>
      <c r="AF206" s="935" t="s">
        <v>0</v>
      </c>
      <c r="AG206" s="8"/>
      <c r="AH206" s="8"/>
      <c r="AI206" s="8"/>
    </row>
    <row r="207" spans="1:35" s="9" customFormat="1" ht="37" thickBot="1">
      <c r="A207" s="18"/>
      <c r="B207" s="419" t="s">
        <v>1443</v>
      </c>
      <c r="C207" s="420" t="s">
        <v>1444</v>
      </c>
      <c r="D207" s="421">
        <v>2024</v>
      </c>
      <c r="E207" s="418">
        <v>4342</v>
      </c>
      <c r="F207" s="418">
        <v>7739</v>
      </c>
      <c r="G207" s="416" t="s">
        <v>1221</v>
      </c>
      <c r="H207" s="869" t="s">
        <v>1043</v>
      </c>
      <c r="I207" s="219" t="s">
        <v>1044</v>
      </c>
      <c r="J207" s="416" t="s">
        <v>3</v>
      </c>
      <c r="K207" s="220" t="s">
        <v>1045</v>
      </c>
      <c r="L207" s="417" t="s">
        <v>278</v>
      </c>
      <c r="M207" s="418">
        <v>4342</v>
      </c>
      <c r="N207" s="15" t="s">
        <v>214</v>
      </c>
      <c r="O207" s="24"/>
      <c r="P207" s="884" t="s">
        <v>1461</v>
      </c>
      <c r="Q207" s="855" t="s">
        <v>5</v>
      </c>
      <c r="R207" s="855" t="s">
        <v>5</v>
      </c>
      <c r="S207" s="16" t="s">
        <v>6</v>
      </c>
      <c r="T207" s="14"/>
      <c r="U207" s="938" t="s">
        <v>206</v>
      </c>
      <c r="V207" s="938" t="s">
        <v>206</v>
      </c>
      <c r="W207" s="938" t="s">
        <v>206</v>
      </c>
      <c r="X207" s="938" t="s">
        <v>206</v>
      </c>
      <c r="Y207" s="938" t="s">
        <v>206</v>
      </c>
      <c r="Z207" s="938" t="s">
        <v>206</v>
      </c>
      <c r="AA207" s="938" t="s">
        <v>206</v>
      </c>
      <c r="AB207" s="938" t="s">
        <v>206</v>
      </c>
      <c r="AC207" s="938" t="s">
        <v>206</v>
      </c>
      <c r="AD207"/>
      <c r="AE207" s="935"/>
      <c r="AF207" s="935"/>
      <c r="AG207" s="8"/>
      <c r="AH207" s="8"/>
      <c r="AI207" s="8"/>
    </row>
    <row r="208" spans="1:35" s="9" customFormat="1" ht="37" thickBot="1">
      <c r="A208" s="18"/>
      <c r="B208" s="419" t="s">
        <v>1443</v>
      </c>
      <c r="C208" s="420" t="s">
        <v>1444</v>
      </c>
      <c r="D208" s="421">
        <v>2024</v>
      </c>
      <c r="E208" s="418">
        <v>4280</v>
      </c>
      <c r="F208" s="418">
        <v>7774</v>
      </c>
      <c r="G208" s="416" t="s">
        <v>1221</v>
      </c>
      <c r="H208" s="869" t="s">
        <v>1134</v>
      </c>
      <c r="I208" s="219" t="s">
        <v>1135</v>
      </c>
      <c r="J208" s="416" t="s">
        <v>984</v>
      </c>
      <c r="K208" s="220" t="s">
        <v>1136</v>
      </c>
      <c r="L208" s="417" t="s">
        <v>278</v>
      </c>
      <c r="M208" s="418">
        <v>4280</v>
      </c>
      <c r="N208" s="15" t="s">
        <v>214</v>
      </c>
      <c r="O208" s="24"/>
      <c r="P208" s="884"/>
      <c r="Q208" s="855" t="s">
        <v>5</v>
      </c>
      <c r="R208" s="855" t="s">
        <v>5</v>
      </c>
      <c r="S208" s="16" t="s">
        <v>6</v>
      </c>
      <c r="T208" s="14"/>
      <c r="U208" s="938" t="s">
        <v>206</v>
      </c>
      <c r="V208" s="938" t="s">
        <v>206</v>
      </c>
      <c r="W208" s="938" t="s">
        <v>206</v>
      </c>
      <c r="X208" s="938" t="s">
        <v>206</v>
      </c>
      <c r="Y208" s="938" t="s">
        <v>206</v>
      </c>
      <c r="Z208" s="938" t="s">
        <v>206</v>
      </c>
      <c r="AA208" s="938" t="s">
        <v>206</v>
      </c>
      <c r="AB208" s="938" t="s">
        <v>206</v>
      </c>
      <c r="AC208" s="938" t="s">
        <v>206</v>
      </c>
      <c r="AD208"/>
      <c r="AE208" s="935" t="s">
        <v>6</v>
      </c>
      <c r="AF208" s="935" t="s">
        <v>0</v>
      </c>
      <c r="AG208" s="8"/>
      <c r="AH208" s="8"/>
      <c r="AI208" s="8"/>
    </row>
    <row r="209" spans="1:35" s="9" customFormat="1" ht="37" thickBot="1">
      <c r="A209" s="18"/>
      <c r="B209" s="419" t="s">
        <v>1443</v>
      </c>
      <c r="C209" s="420" t="s">
        <v>1444</v>
      </c>
      <c r="D209" s="421">
        <v>2024</v>
      </c>
      <c r="E209" s="418">
        <v>4257</v>
      </c>
      <c r="F209" s="418">
        <v>8138</v>
      </c>
      <c r="G209" s="416" t="s">
        <v>1221</v>
      </c>
      <c r="H209" s="869" t="s">
        <v>1046</v>
      </c>
      <c r="I209" s="219" t="s">
        <v>1047</v>
      </c>
      <c r="J209" s="416" t="s">
        <v>3</v>
      </c>
      <c r="K209" s="220" t="s">
        <v>1048</v>
      </c>
      <c r="L209" s="417" t="s">
        <v>278</v>
      </c>
      <c r="M209" s="418">
        <v>4257</v>
      </c>
      <c r="N209" s="15" t="s">
        <v>214</v>
      </c>
      <c r="O209" s="24"/>
      <c r="P209" s="884"/>
      <c r="Q209" s="855" t="s">
        <v>5</v>
      </c>
      <c r="R209" s="855" t="s">
        <v>5</v>
      </c>
      <c r="S209" s="16" t="s">
        <v>6</v>
      </c>
      <c r="T209" s="14"/>
      <c r="U209" s="938" t="s">
        <v>206</v>
      </c>
      <c r="V209" s="938" t="s">
        <v>206</v>
      </c>
      <c r="W209" s="938" t="s">
        <v>206</v>
      </c>
      <c r="X209" s="938" t="s">
        <v>206</v>
      </c>
      <c r="Y209" s="938" t="s">
        <v>206</v>
      </c>
      <c r="Z209" s="938" t="s">
        <v>206</v>
      </c>
      <c r="AA209" s="938" t="s">
        <v>206</v>
      </c>
      <c r="AB209" s="938" t="s">
        <v>206</v>
      </c>
      <c r="AC209" s="938" t="s">
        <v>4</v>
      </c>
      <c r="AD209"/>
      <c r="AE209" s="935" t="s">
        <v>6</v>
      </c>
      <c r="AF209" s="935" t="s">
        <v>0</v>
      </c>
      <c r="AG209" s="8"/>
      <c r="AH209" s="8"/>
      <c r="AI209" s="8"/>
    </row>
    <row r="210" spans="1:35" s="9" customFormat="1" ht="37" thickBot="1">
      <c r="A210" s="18"/>
      <c r="B210" s="419" t="s">
        <v>1443</v>
      </c>
      <c r="C210" s="420" t="s">
        <v>1444</v>
      </c>
      <c r="D210" s="421">
        <v>2024</v>
      </c>
      <c r="E210" s="418">
        <v>4117</v>
      </c>
      <c r="F210" s="418">
        <v>9078</v>
      </c>
      <c r="G210" s="416" t="s">
        <v>1221</v>
      </c>
      <c r="H210" s="869" t="s">
        <v>985</v>
      </c>
      <c r="I210" s="219" t="s">
        <v>1055</v>
      </c>
      <c r="J210" s="416" t="s">
        <v>10</v>
      </c>
      <c r="K210" s="220" t="s">
        <v>1056</v>
      </c>
      <c r="L210" s="417" t="s">
        <v>278</v>
      </c>
      <c r="M210" s="418">
        <v>4117</v>
      </c>
      <c r="N210" s="15" t="s">
        <v>214</v>
      </c>
      <c r="O210" s="24"/>
      <c r="P210" s="884" t="s">
        <v>1461</v>
      </c>
      <c r="Q210" s="855" t="s">
        <v>5</v>
      </c>
      <c r="R210" s="855" t="s">
        <v>5</v>
      </c>
      <c r="S210" s="16" t="s">
        <v>6</v>
      </c>
      <c r="T210" s="14"/>
      <c r="U210" s="938" t="s">
        <v>206</v>
      </c>
      <c r="V210" s="938" t="s">
        <v>206</v>
      </c>
      <c r="W210" s="938" t="s">
        <v>206</v>
      </c>
      <c r="X210" s="938" t="s">
        <v>206</v>
      </c>
      <c r="Y210" s="938" t="s">
        <v>206</v>
      </c>
      <c r="Z210" s="938" t="s">
        <v>206</v>
      </c>
      <c r="AA210" s="938" t="s">
        <v>206</v>
      </c>
      <c r="AB210" s="938" t="s">
        <v>206</v>
      </c>
      <c r="AC210" s="938" t="s">
        <v>206</v>
      </c>
      <c r="AD210"/>
      <c r="AE210" s="935" t="s">
        <v>6</v>
      </c>
      <c r="AF210" s="935" t="s">
        <v>0</v>
      </c>
      <c r="AG210" s="8"/>
      <c r="AH210" s="8"/>
      <c r="AI210" s="8"/>
    </row>
    <row r="211" spans="1:35" s="9" customFormat="1" ht="37" thickBot="1">
      <c r="A211" s="18"/>
      <c r="B211" s="419" t="s">
        <v>1443</v>
      </c>
      <c r="C211" s="420" t="s">
        <v>1444</v>
      </c>
      <c r="D211" s="421">
        <v>2024</v>
      </c>
      <c r="E211" s="418">
        <v>4127</v>
      </c>
      <c r="F211" s="418">
        <v>9111</v>
      </c>
      <c r="G211" s="416" t="s">
        <v>1221</v>
      </c>
      <c r="H211" s="869" t="s">
        <v>985</v>
      </c>
      <c r="I211" s="219" t="s">
        <v>1137</v>
      </c>
      <c r="J211" s="416" t="s">
        <v>10</v>
      </c>
      <c r="K211" s="220" t="s">
        <v>1138</v>
      </c>
      <c r="L211" s="417" t="s">
        <v>278</v>
      </c>
      <c r="M211" s="418">
        <v>4127</v>
      </c>
      <c r="N211" s="15" t="s">
        <v>214</v>
      </c>
      <c r="O211" s="24"/>
      <c r="P211" s="884"/>
      <c r="Q211" s="855" t="s">
        <v>5</v>
      </c>
      <c r="R211" s="855" t="s">
        <v>5</v>
      </c>
      <c r="S211" s="16" t="s">
        <v>6</v>
      </c>
      <c r="T211" s="14"/>
      <c r="U211" s="938" t="s">
        <v>206</v>
      </c>
      <c r="V211" s="938" t="s">
        <v>206</v>
      </c>
      <c r="W211" s="938" t="s">
        <v>206</v>
      </c>
      <c r="X211" s="938" t="s">
        <v>206</v>
      </c>
      <c r="Y211" s="938" t="s">
        <v>206</v>
      </c>
      <c r="Z211" s="938" t="s">
        <v>206</v>
      </c>
      <c r="AA211" s="938" t="s">
        <v>206</v>
      </c>
      <c r="AB211" s="938" t="s">
        <v>206</v>
      </c>
      <c r="AC211" s="938" t="s">
        <v>206</v>
      </c>
      <c r="AD211" s="139"/>
      <c r="AE211" s="935" t="s">
        <v>0</v>
      </c>
      <c r="AF211" s="935" t="s">
        <v>0</v>
      </c>
      <c r="AG211" s="8"/>
      <c r="AH211" s="8"/>
      <c r="AI211" s="8"/>
    </row>
    <row r="212" spans="1:35" s="9" customFormat="1" ht="37" thickBot="1">
      <c r="A212" s="18"/>
      <c r="B212" s="419" t="s">
        <v>1443</v>
      </c>
      <c r="C212" s="420" t="s">
        <v>1444</v>
      </c>
      <c r="D212" s="421">
        <v>2024</v>
      </c>
      <c r="E212" s="418">
        <v>4129</v>
      </c>
      <c r="F212" s="418">
        <v>9062</v>
      </c>
      <c r="G212" s="416" t="s">
        <v>1221</v>
      </c>
      <c r="H212" s="869" t="s">
        <v>985</v>
      </c>
      <c r="I212" s="219" t="s">
        <v>1057</v>
      </c>
      <c r="J212" s="416" t="s">
        <v>1058</v>
      </c>
      <c r="K212" s="220" t="s">
        <v>1059</v>
      </c>
      <c r="L212" s="417" t="s">
        <v>278</v>
      </c>
      <c r="M212" s="418">
        <v>4129</v>
      </c>
      <c r="N212" s="15" t="s">
        <v>214</v>
      </c>
      <c r="O212" s="24"/>
      <c r="P212" s="884"/>
      <c r="Q212" s="855" t="s">
        <v>5</v>
      </c>
      <c r="R212" s="855" t="s">
        <v>5</v>
      </c>
      <c r="S212" s="16" t="s">
        <v>6</v>
      </c>
      <c r="T212" s="14"/>
      <c r="U212" s="938" t="s">
        <v>206</v>
      </c>
      <c r="V212" s="938" t="s">
        <v>206</v>
      </c>
      <c r="W212" s="938" t="s">
        <v>206</v>
      </c>
      <c r="X212" s="938" t="s">
        <v>206</v>
      </c>
      <c r="Y212" s="938" t="s">
        <v>206</v>
      </c>
      <c r="Z212" s="938" t="s">
        <v>206</v>
      </c>
      <c r="AA212" s="938" t="s">
        <v>206</v>
      </c>
      <c r="AB212" s="938" t="s">
        <v>206</v>
      </c>
      <c r="AC212" s="938" t="s">
        <v>206</v>
      </c>
      <c r="AD212"/>
      <c r="AE212" s="935" t="s">
        <v>6</v>
      </c>
      <c r="AF212" s="935" t="s">
        <v>0</v>
      </c>
      <c r="AG212" s="8"/>
      <c r="AH212" s="8"/>
      <c r="AI212" s="8"/>
    </row>
    <row r="213" spans="1:35" s="9" customFormat="1" ht="37" thickBot="1">
      <c r="A213" s="18"/>
      <c r="B213" s="419" t="s">
        <v>1443</v>
      </c>
      <c r="C213" s="420" t="s">
        <v>1444</v>
      </c>
      <c r="D213" s="421">
        <v>2024</v>
      </c>
      <c r="E213" s="418">
        <v>4137</v>
      </c>
      <c r="F213" s="418">
        <v>9077</v>
      </c>
      <c r="G213" s="416" t="s">
        <v>1221</v>
      </c>
      <c r="H213" s="869" t="s">
        <v>985</v>
      </c>
      <c r="I213" s="219" t="s">
        <v>1098</v>
      </c>
      <c r="J213" s="416" t="s">
        <v>963</v>
      </c>
      <c r="K213" s="220" t="s">
        <v>1099</v>
      </c>
      <c r="L213" s="417" t="s">
        <v>278</v>
      </c>
      <c r="M213" s="418">
        <v>4137</v>
      </c>
      <c r="N213" s="15" t="s">
        <v>214</v>
      </c>
      <c r="O213" s="24"/>
      <c r="P213" s="884"/>
      <c r="Q213" s="855" t="s">
        <v>5</v>
      </c>
      <c r="R213" s="855" t="s">
        <v>5</v>
      </c>
      <c r="S213" s="16" t="s">
        <v>6</v>
      </c>
      <c r="T213" s="14"/>
      <c r="U213" s="938" t="s">
        <v>206</v>
      </c>
      <c r="V213" s="938" t="s">
        <v>206</v>
      </c>
      <c r="W213" s="938" t="s">
        <v>206</v>
      </c>
      <c r="X213" s="938" t="s">
        <v>206</v>
      </c>
      <c r="Y213" s="938" t="s">
        <v>206</v>
      </c>
      <c r="Z213" s="938" t="s">
        <v>206</v>
      </c>
      <c r="AA213" s="938" t="s">
        <v>206</v>
      </c>
      <c r="AB213" s="938" t="s">
        <v>206</v>
      </c>
      <c r="AC213" s="938" t="s">
        <v>206</v>
      </c>
      <c r="AD213" s="139"/>
      <c r="AE213" s="935" t="s">
        <v>0</v>
      </c>
      <c r="AF213" s="935" t="s">
        <v>1</v>
      </c>
      <c r="AG213" s="8"/>
      <c r="AH213" s="8"/>
      <c r="AI213" s="8"/>
    </row>
    <row r="214" spans="1:35" s="9" customFormat="1" ht="37" thickBot="1">
      <c r="A214" s="18"/>
      <c r="B214" s="419" t="s">
        <v>1443</v>
      </c>
      <c r="C214" s="420" t="s">
        <v>1444</v>
      </c>
      <c r="D214" s="421">
        <v>2024</v>
      </c>
      <c r="E214" s="418">
        <v>4001</v>
      </c>
      <c r="F214" s="418">
        <v>9293</v>
      </c>
      <c r="G214" s="416" t="s">
        <v>1221</v>
      </c>
      <c r="H214" s="869" t="s">
        <v>940</v>
      </c>
      <c r="I214" s="219" t="s">
        <v>1062</v>
      </c>
      <c r="J214" s="416" t="s">
        <v>3</v>
      </c>
      <c r="K214" s="220" t="s">
        <v>1063</v>
      </c>
      <c r="L214" s="417" t="s">
        <v>278</v>
      </c>
      <c r="M214" s="418">
        <v>4001</v>
      </c>
      <c r="N214" s="15" t="s">
        <v>214</v>
      </c>
      <c r="O214" s="24"/>
      <c r="P214" s="884" t="s">
        <v>1461</v>
      </c>
      <c r="Q214" s="855" t="s">
        <v>5</v>
      </c>
      <c r="R214" s="855" t="s">
        <v>5</v>
      </c>
      <c r="S214" s="16" t="s">
        <v>6</v>
      </c>
      <c r="T214" s="14"/>
      <c r="U214" s="938" t="s">
        <v>206</v>
      </c>
      <c r="V214" s="938" t="s">
        <v>206</v>
      </c>
      <c r="W214" s="938" t="s">
        <v>206</v>
      </c>
      <c r="X214" s="938" t="s">
        <v>206</v>
      </c>
      <c r="Y214" s="938" t="s">
        <v>206</v>
      </c>
      <c r="Z214" s="938" t="s">
        <v>206</v>
      </c>
      <c r="AA214" s="938" t="s">
        <v>206</v>
      </c>
      <c r="AB214" s="938" t="s">
        <v>206</v>
      </c>
      <c r="AC214" s="938" t="s">
        <v>206</v>
      </c>
      <c r="AD214"/>
      <c r="AE214" s="935" t="s">
        <v>6</v>
      </c>
      <c r="AF214" s="935" t="s">
        <v>0</v>
      </c>
      <c r="AG214" s="8"/>
      <c r="AH214" s="8"/>
      <c r="AI214" s="8"/>
    </row>
    <row r="215" spans="1:35" s="9" customFormat="1" ht="37" thickBot="1">
      <c r="A215" s="18"/>
      <c r="B215" s="419" t="s">
        <v>1443</v>
      </c>
      <c r="C215" s="420" t="s">
        <v>1444</v>
      </c>
      <c r="D215" s="421">
        <v>2024</v>
      </c>
      <c r="E215" s="418">
        <v>4035</v>
      </c>
      <c r="F215" s="418">
        <v>9437</v>
      </c>
      <c r="G215" s="416" t="s">
        <v>1221</v>
      </c>
      <c r="H215" s="869" t="s">
        <v>940</v>
      </c>
      <c r="I215" s="219" t="s">
        <v>1064</v>
      </c>
      <c r="J215" s="416" t="s">
        <v>1065</v>
      </c>
      <c r="K215" s="220" t="s">
        <v>1066</v>
      </c>
      <c r="L215" s="417" t="s">
        <v>278</v>
      </c>
      <c r="M215" s="418">
        <v>4035</v>
      </c>
      <c r="N215" s="15" t="s">
        <v>214</v>
      </c>
      <c r="O215" s="24"/>
      <c r="P215" s="884"/>
      <c r="Q215" s="855" t="s">
        <v>5</v>
      </c>
      <c r="R215" s="855" t="s">
        <v>5</v>
      </c>
      <c r="S215" s="16" t="s">
        <v>6</v>
      </c>
      <c r="T215" s="14"/>
      <c r="U215" s="938" t="s">
        <v>206</v>
      </c>
      <c r="V215" s="938" t="s">
        <v>206</v>
      </c>
      <c r="W215" s="938" t="s">
        <v>206</v>
      </c>
      <c r="X215" s="938" t="s">
        <v>206</v>
      </c>
      <c r="Y215" s="938" t="s">
        <v>206</v>
      </c>
      <c r="Z215" s="938" t="s">
        <v>206</v>
      </c>
      <c r="AA215" s="938" t="s">
        <v>206</v>
      </c>
      <c r="AB215" s="938" t="s">
        <v>206</v>
      </c>
      <c r="AC215" s="938" t="s">
        <v>206</v>
      </c>
      <c r="AD215"/>
      <c r="AE215" s="935" t="s">
        <v>6</v>
      </c>
      <c r="AF215" s="935" t="s">
        <v>0</v>
      </c>
      <c r="AG215" s="8"/>
      <c r="AH215" s="8"/>
      <c r="AI215" s="8"/>
    </row>
    <row r="216" spans="1:35" s="9" customFormat="1" ht="37" thickBot="1">
      <c r="A216" s="18"/>
      <c r="B216" s="419" t="s">
        <v>1443</v>
      </c>
      <c r="C216" s="420" t="s">
        <v>1444</v>
      </c>
      <c r="D216" s="421">
        <v>2024</v>
      </c>
      <c r="E216" s="418">
        <v>459524</v>
      </c>
      <c r="F216" s="418">
        <v>9470</v>
      </c>
      <c r="G216" s="416" t="s">
        <v>1221</v>
      </c>
      <c r="H216" s="869" t="s">
        <v>940</v>
      </c>
      <c r="I216" s="219" t="s">
        <v>1067</v>
      </c>
      <c r="J216" s="416" t="s">
        <v>1442</v>
      </c>
      <c r="K216" s="220" t="s">
        <v>1068</v>
      </c>
      <c r="L216" s="417" t="s">
        <v>278</v>
      </c>
      <c r="M216" s="418">
        <v>459524</v>
      </c>
      <c r="N216" s="15" t="s">
        <v>214</v>
      </c>
      <c r="O216" s="24"/>
      <c r="P216" s="884" t="s">
        <v>1461</v>
      </c>
      <c r="Q216" s="855" t="s">
        <v>5</v>
      </c>
      <c r="R216" s="855" t="s">
        <v>5</v>
      </c>
      <c r="S216" s="16" t="s">
        <v>6</v>
      </c>
      <c r="T216" s="14"/>
      <c r="U216" s="938" t="s">
        <v>4</v>
      </c>
      <c r="V216" s="938" t="s">
        <v>206</v>
      </c>
      <c r="W216" s="938" t="s">
        <v>206</v>
      </c>
      <c r="X216" s="938" t="s">
        <v>206</v>
      </c>
      <c r="Y216" s="938" t="s">
        <v>206</v>
      </c>
      <c r="Z216" s="938" t="s">
        <v>206</v>
      </c>
      <c r="AA216" s="938" t="s">
        <v>206</v>
      </c>
      <c r="AB216" s="938" t="s">
        <v>206</v>
      </c>
      <c r="AC216" s="938" t="s">
        <v>4</v>
      </c>
      <c r="AD216"/>
      <c r="AE216" s="935" t="s">
        <v>6</v>
      </c>
      <c r="AF216" s="935"/>
      <c r="AG216" s="8"/>
      <c r="AH216" s="8"/>
      <c r="AI216" s="8"/>
    </row>
    <row r="217" spans="1:35" s="9" customFormat="1" ht="37" thickBot="1">
      <c r="A217" s="18"/>
      <c r="B217" s="419" t="s">
        <v>1443</v>
      </c>
      <c r="C217" s="420" t="s">
        <v>1444</v>
      </c>
      <c r="D217" s="421">
        <v>2024</v>
      </c>
      <c r="E217" s="418">
        <v>3978</v>
      </c>
      <c r="F217" s="418">
        <v>10081</v>
      </c>
      <c r="G217" s="416" t="s">
        <v>1221</v>
      </c>
      <c r="H217" s="869" t="s">
        <v>950</v>
      </c>
      <c r="I217" s="219" t="s">
        <v>1139</v>
      </c>
      <c r="J217" s="416" t="s">
        <v>3</v>
      </c>
      <c r="K217" s="220" t="s">
        <v>1140</v>
      </c>
      <c r="L217" s="417" t="s">
        <v>278</v>
      </c>
      <c r="M217" s="418">
        <v>3978</v>
      </c>
      <c r="N217" s="15" t="s">
        <v>214</v>
      </c>
      <c r="O217" s="24"/>
      <c r="P217" s="884" t="s">
        <v>1461</v>
      </c>
      <c r="Q217" s="855" t="s">
        <v>5</v>
      </c>
      <c r="R217" s="855" t="s">
        <v>5</v>
      </c>
      <c r="S217" s="16" t="s">
        <v>6</v>
      </c>
      <c r="T217" s="14"/>
      <c r="U217" s="938" t="s">
        <v>206</v>
      </c>
      <c r="V217" s="938" t="s">
        <v>206</v>
      </c>
      <c r="W217" s="938" t="s">
        <v>206</v>
      </c>
      <c r="X217" s="938" t="s">
        <v>206</v>
      </c>
      <c r="Y217" s="938" t="s">
        <v>206</v>
      </c>
      <c r="Z217" s="938" t="s">
        <v>206</v>
      </c>
      <c r="AA217" s="938" t="s">
        <v>206</v>
      </c>
      <c r="AB217" s="938" t="s">
        <v>206</v>
      </c>
      <c r="AC217" s="938" t="s">
        <v>206</v>
      </c>
      <c r="AD217"/>
      <c r="AE217" s="935" t="s">
        <v>6</v>
      </c>
      <c r="AF217" s="935" t="s">
        <v>0</v>
      </c>
      <c r="AG217" s="8"/>
      <c r="AH217" s="8"/>
      <c r="AI217" s="8"/>
    </row>
    <row r="218" spans="1:35" s="9" customFormat="1" ht="37" thickBot="1">
      <c r="A218" s="18"/>
      <c r="B218" s="419" t="s">
        <v>1443</v>
      </c>
      <c r="C218" s="420" t="s">
        <v>1444</v>
      </c>
      <c r="D218" s="421">
        <v>2024</v>
      </c>
      <c r="E218" s="418">
        <v>4595</v>
      </c>
      <c r="F218" s="418">
        <v>10318</v>
      </c>
      <c r="G218" s="416" t="s">
        <v>1221</v>
      </c>
      <c r="H218" s="869" t="s">
        <v>944</v>
      </c>
      <c r="I218" s="219" t="s">
        <v>1100</v>
      </c>
      <c r="J218" s="416" t="s">
        <v>3</v>
      </c>
      <c r="K218" s="220" t="s">
        <v>1101</v>
      </c>
      <c r="L218" s="417" t="s">
        <v>278</v>
      </c>
      <c r="M218" s="418">
        <v>4595</v>
      </c>
      <c r="N218" s="15" t="s">
        <v>214</v>
      </c>
      <c r="O218" s="24"/>
      <c r="P218" s="884"/>
      <c r="Q218" s="855" t="s">
        <v>5</v>
      </c>
      <c r="R218" s="855" t="s">
        <v>5</v>
      </c>
      <c r="S218" s="16" t="s">
        <v>6</v>
      </c>
      <c r="T218" s="14"/>
      <c r="U218" s="938" t="s">
        <v>206</v>
      </c>
      <c r="V218" s="938" t="s">
        <v>206</v>
      </c>
      <c r="W218" s="938" t="s">
        <v>206</v>
      </c>
      <c r="X218" s="938" t="s">
        <v>206</v>
      </c>
      <c r="Y218" s="938" t="s">
        <v>206</v>
      </c>
      <c r="Z218" s="938" t="s">
        <v>206</v>
      </c>
      <c r="AA218" s="938" t="s">
        <v>206</v>
      </c>
      <c r="AB218" s="938" t="s">
        <v>206</v>
      </c>
      <c r="AC218" s="938" t="s">
        <v>4</v>
      </c>
      <c r="AD218" s="139"/>
      <c r="AE218" s="935" t="s">
        <v>6</v>
      </c>
      <c r="AF218" s="935"/>
      <c r="AG218" s="8"/>
      <c r="AH218" s="8"/>
      <c r="AI218" s="8"/>
    </row>
    <row r="219" spans="1:35" s="9" customFormat="1" ht="37" thickBot="1">
      <c r="A219" s="18"/>
      <c r="B219" s="419" t="s">
        <v>1443</v>
      </c>
      <c r="C219" s="420" t="s">
        <v>1444</v>
      </c>
      <c r="D219" s="421">
        <v>2024</v>
      </c>
      <c r="E219" s="418">
        <v>2878</v>
      </c>
      <c r="F219" s="418">
        <v>2898</v>
      </c>
      <c r="G219" s="416" t="s">
        <v>1221</v>
      </c>
      <c r="H219" s="869" t="s">
        <v>904</v>
      </c>
      <c r="I219" s="219" t="s">
        <v>1183</v>
      </c>
      <c r="J219" s="416" t="s">
        <v>3</v>
      </c>
      <c r="K219" s="220" t="s">
        <v>1184</v>
      </c>
      <c r="L219" s="417" t="s">
        <v>278</v>
      </c>
      <c r="M219" s="418">
        <v>2878</v>
      </c>
      <c r="N219" s="15" t="s">
        <v>214</v>
      </c>
      <c r="O219" s="24"/>
      <c r="P219" s="884"/>
      <c r="Q219" s="855" t="s">
        <v>5</v>
      </c>
      <c r="R219" s="855" t="s">
        <v>5</v>
      </c>
      <c r="S219" s="16" t="s">
        <v>6</v>
      </c>
      <c r="T219" s="14"/>
      <c r="U219" s="938" t="s">
        <v>4</v>
      </c>
      <c r="V219" s="938" t="s">
        <v>206</v>
      </c>
      <c r="W219" s="938" t="s">
        <v>206</v>
      </c>
      <c r="X219" s="938" t="s">
        <v>4</v>
      </c>
      <c r="Y219" s="938" t="s">
        <v>206</v>
      </c>
      <c r="Z219" s="938" t="s">
        <v>206</v>
      </c>
      <c r="AA219" s="938" t="s">
        <v>4</v>
      </c>
      <c r="AB219" s="938" t="s">
        <v>206</v>
      </c>
      <c r="AC219" s="938" t="s">
        <v>4</v>
      </c>
      <c r="AD219" s="139"/>
      <c r="AE219" s="935" t="s">
        <v>6</v>
      </c>
      <c r="AF219" s="935" t="s">
        <v>0</v>
      </c>
      <c r="AG219" s="8"/>
      <c r="AH219" s="8"/>
      <c r="AI219" s="8"/>
    </row>
    <row r="220" spans="1:35" s="9" customFormat="1" ht="37" thickBot="1">
      <c r="A220" s="18"/>
      <c r="B220" s="419" t="s">
        <v>1443</v>
      </c>
      <c r="C220" s="420" t="s">
        <v>1444</v>
      </c>
      <c r="D220" s="421">
        <v>2024</v>
      </c>
      <c r="E220" s="418">
        <v>2844</v>
      </c>
      <c r="F220" s="418">
        <v>2914</v>
      </c>
      <c r="G220" s="416" t="s">
        <v>1221</v>
      </c>
      <c r="H220" s="869" t="s">
        <v>904</v>
      </c>
      <c r="I220" s="219" t="s">
        <v>1181</v>
      </c>
      <c r="J220" s="416" t="s">
        <v>3</v>
      </c>
      <c r="K220" s="220" t="s">
        <v>1182</v>
      </c>
      <c r="L220" s="417" t="s">
        <v>278</v>
      </c>
      <c r="M220" s="418">
        <v>2844</v>
      </c>
      <c r="N220" s="15" t="s">
        <v>214</v>
      </c>
      <c r="O220" s="24"/>
      <c r="P220" s="884"/>
      <c r="Q220" s="855" t="s">
        <v>169</v>
      </c>
      <c r="R220" s="855" t="s">
        <v>169</v>
      </c>
      <c r="S220" s="16" t="s">
        <v>6</v>
      </c>
      <c r="T220" s="14"/>
      <c r="U220" s="938" t="s">
        <v>206</v>
      </c>
      <c r="V220" s="938" t="s">
        <v>206</v>
      </c>
      <c r="W220" s="938" t="s">
        <v>206</v>
      </c>
      <c r="X220" s="938" t="s">
        <v>206</v>
      </c>
      <c r="Y220" s="938" t="s">
        <v>206</v>
      </c>
      <c r="Z220" s="938" t="s">
        <v>206</v>
      </c>
      <c r="AA220" s="938" t="s">
        <v>206</v>
      </c>
      <c r="AB220" s="938" t="s">
        <v>206</v>
      </c>
      <c r="AC220" s="938" t="s">
        <v>206</v>
      </c>
      <c r="AD220" s="139"/>
      <c r="AE220" s="935" t="s">
        <v>8</v>
      </c>
      <c r="AF220" s="935" t="s">
        <v>0</v>
      </c>
      <c r="AG220" s="8"/>
      <c r="AH220" s="8"/>
      <c r="AI220" s="8"/>
    </row>
    <row r="221" spans="1:35" s="9" customFormat="1" ht="37" thickBot="1">
      <c r="A221" s="18"/>
      <c r="B221" s="419" t="s">
        <v>1443</v>
      </c>
      <c r="C221" s="420" t="s">
        <v>1444</v>
      </c>
      <c r="D221" s="421">
        <v>2024</v>
      </c>
      <c r="E221" s="418">
        <v>2489</v>
      </c>
      <c r="F221" s="418">
        <v>2704</v>
      </c>
      <c r="G221" s="416" t="s">
        <v>1221</v>
      </c>
      <c r="H221" s="869" t="s">
        <v>897</v>
      </c>
      <c r="I221" s="219" t="s">
        <v>1173</v>
      </c>
      <c r="J221" s="416" t="s">
        <v>3</v>
      </c>
      <c r="K221" s="220" t="s">
        <v>1174</v>
      </c>
      <c r="L221" s="417" t="s">
        <v>278</v>
      </c>
      <c r="M221" s="418">
        <v>2489</v>
      </c>
      <c r="N221" s="15" t="s">
        <v>214</v>
      </c>
      <c r="O221" s="24"/>
      <c r="P221" s="884"/>
      <c r="Q221" s="855" t="s">
        <v>5</v>
      </c>
      <c r="R221" s="855" t="s">
        <v>5</v>
      </c>
      <c r="S221" s="16" t="s">
        <v>6</v>
      </c>
      <c r="T221" s="14"/>
      <c r="U221" s="938" t="s">
        <v>4</v>
      </c>
      <c r="V221" s="938" t="s">
        <v>206</v>
      </c>
      <c r="W221" s="938" t="s">
        <v>206</v>
      </c>
      <c r="X221" s="938" t="s">
        <v>4</v>
      </c>
      <c r="Y221" s="938" t="s">
        <v>4</v>
      </c>
      <c r="Z221" s="938" t="s">
        <v>206</v>
      </c>
      <c r="AA221" s="938" t="s">
        <v>206</v>
      </c>
      <c r="AB221" s="938" t="s">
        <v>206</v>
      </c>
      <c r="AC221" s="938" t="s">
        <v>4</v>
      </c>
      <c r="AD221"/>
      <c r="AE221" s="935" t="s">
        <v>6</v>
      </c>
      <c r="AF221" s="935" t="s">
        <v>0</v>
      </c>
      <c r="AG221" s="8"/>
      <c r="AH221" s="8"/>
      <c r="AI221" s="8"/>
    </row>
    <row r="222" spans="1:35" s="9" customFormat="1" ht="45" thickBot="1">
      <c r="A222" s="18"/>
      <c r="B222" s="419" t="s">
        <v>1443</v>
      </c>
      <c r="C222" s="420" t="s">
        <v>1444</v>
      </c>
      <c r="D222" s="421">
        <v>2024</v>
      </c>
      <c r="E222" s="418">
        <v>3755</v>
      </c>
      <c r="F222" s="418">
        <v>10091</v>
      </c>
      <c r="G222" s="416" t="s">
        <v>1221</v>
      </c>
      <c r="H222" s="869" t="s">
        <v>941</v>
      </c>
      <c r="I222" s="219" t="s">
        <v>1069</v>
      </c>
      <c r="J222" s="416" t="s">
        <v>1070</v>
      </c>
      <c r="K222" s="220" t="s">
        <v>1071</v>
      </c>
      <c r="L222" s="417" t="s">
        <v>278</v>
      </c>
      <c r="M222" s="418">
        <v>3755</v>
      </c>
      <c r="N222" s="15" t="s">
        <v>214</v>
      </c>
      <c r="O222" s="24"/>
      <c r="P222" s="884" t="s">
        <v>1461</v>
      </c>
      <c r="Q222" s="855" t="s">
        <v>5</v>
      </c>
      <c r="R222" s="855" t="s">
        <v>5</v>
      </c>
      <c r="S222" s="16" t="s">
        <v>6</v>
      </c>
      <c r="T222" s="14"/>
      <c r="U222" s="938" t="s">
        <v>206</v>
      </c>
      <c r="V222" s="938" t="s">
        <v>206</v>
      </c>
      <c r="W222" s="938" t="s">
        <v>206</v>
      </c>
      <c r="X222" s="938" t="s">
        <v>206</v>
      </c>
      <c r="Y222" s="938" t="s">
        <v>206</v>
      </c>
      <c r="Z222" s="938" t="s">
        <v>206</v>
      </c>
      <c r="AA222" s="938" t="s">
        <v>206</v>
      </c>
      <c r="AB222" s="938" t="s">
        <v>206</v>
      </c>
      <c r="AC222" s="938" t="s">
        <v>206</v>
      </c>
      <c r="AD222"/>
      <c r="AE222" s="935" t="s">
        <v>6</v>
      </c>
      <c r="AF222" s="935" t="s">
        <v>0</v>
      </c>
      <c r="AG222" s="8"/>
      <c r="AH222" s="8"/>
      <c r="AI222" s="8"/>
    </row>
    <row r="223" spans="1:35" s="9" customFormat="1" ht="37" thickBot="1">
      <c r="A223" s="18"/>
      <c r="B223" s="419" t="s">
        <v>1443</v>
      </c>
      <c r="C223" s="420" t="s">
        <v>1444</v>
      </c>
      <c r="D223" s="421">
        <v>2024</v>
      </c>
      <c r="E223" s="418">
        <v>3611</v>
      </c>
      <c r="F223" s="418">
        <v>3912</v>
      </c>
      <c r="G223" s="416" t="s">
        <v>1221</v>
      </c>
      <c r="H223" s="869" t="s">
        <v>980</v>
      </c>
      <c r="I223" s="219" t="s">
        <v>1025</v>
      </c>
      <c r="J223" s="416" t="s">
        <v>3</v>
      </c>
      <c r="K223" s="220" t="s">
        <v>1026</v>
      </c>
      <c r="L223" s="417" t="s">
        <v>278</v>
      </c>
      <c r="M223" s="418">
        <v>3611</v>
      </c>
      <c r="N223" s="15" t="s">
        <v>214</v>
      </c>
      <c r="O223" s="24"/>
      <c r="P223" s="884" t="s">
        <v>1461</v>
      </c>
      <c r="Q223" s="855" t="s">
        <v>5</v>
      </c>
      <c r="R223" s="855" t="s">
        <v>5</v>
      </c>
      <c r="S223" s="16" t="s">
        <v>6</v>
      </c>
      <c r="T223" s="14"/>
      <c r="U223" s="938" t="s">
        <v>206</v>
      </c>
      <c r="V223" s="938" t="s">
        <v>206</v>
      </c>
      <c r="W223" s="938" t="s">
        <v>206</v>
      </c>
      <c r="X223" s="938" t="s">
        <v>206</v>
      </c>
      <c r="Y223" s="938" t="s">
        <v>206</v>
      </c>
      <c r="Z223" s="938" t="s">
        <v>206</v>
      </c>
      <c r="AA223" s="938" t="s">
        <v>206</v>
      </c>
      <c r="AB223" s="938" t="s">
        <v>206</v>
      </c>
      <c r="AC223" s="938" t="s">
        <v>206</v>
      </c>
      <c r="AD223"/>
      <c r="AE223" s="935" t="s">
        <v>6</v>
      </c>
      <c r="AF223" s="935" t="s">
        <v>0</v>
      </c>
      <c r="AG223" s="8"/>
      <c r="AH223" s="8"/>
      <c r="AI223" s="8"/>
    </row>
    <row r="224" spans="1:35" s="9" customFormat="1" ht="37" thickBot="1">
      <c r="A224" s="18"/>
      <c r="B224" s="419" t="s">
        <v>1443</v>
      </c>
      <c r="C224" s="420" t="s">
        <v>1444</v>
      </c>
      <c r="D224" s="421">
        <v>2024</v>
      </c>
      <c r="E224" s="418">
        <v>3518</v>
      </c>
      <c r="F224" s="418">
        <v>3226</v>
      </c>
      <c r="G224" s="416" t="s">
        <v>1221</v>
      </c>
      <c r="H224" s="869" t="s">
        <v>926</v>
      </c>
      <c r="I224" s="219" t="s">
        <v>1018</v>
      </c>
      <c r="J224" s="416" t="s">
        <v>10</v>
      </c>
      <c r="K224" s="220" t="s">
        <v>1019</v>
      </c>
      <c r="L224" s="417" t="s">
        <v>278</v>
      </c>
      <c r="M224" s="418">
        <v>3518</v>
      </c>
      <c r="N224" s="15" t="s">
        <v>214</v>
      </c>
      <c r="O224" s="24"/>
      <c r="P224" s="884" t="s">
        <v>1461</v>
      </c>
      <c r="Q224" s="855" t="s">
        <v>5</v>
      </c>
      <c r="R224" s="855" t="s">
        <v>5</v>
      </c>
      <c r="S224" s="16" t="s">
        <v>6</v>
      </c>
      <c r="T224" s="14"/>
      <c r="U224" s="938" t="s">
        <v>206</v>
      </c>
      <c r="V224" s="938" t="s">
        <v>206</v>
      </c>
      <c r="W224" s="938" t="s">
        <v>206</v>
      </c>
      <c r="X224" s="938" t="s">
        <v>206</v>
      </c>
      <c r="Y224" s="938" t="s">
        <v>206</v>
      </c>
      <c r="Z224" s="938" t="s">
        <v>206</v>
      </c>
      <c r="AA224" s="938" t="s">
        <v>206</v>
      </c>
      <c r="AB224" s="938" t="s">
        <v>206</v>
      </c>
      <c r="AC224" s="938" t="s">
        <v>206</v>
      </c>
      <c r="AD224"/>
      <c r="AE224" s="935" t="s">
        <v>6</v>
      </c>
      <c r="AF224" s="935" t="s">
        <v>0</v>
      </c>
      <c r="AG224" s="8"/>
      <c r="AH224" s="8"/>
      <c r="AI224" s="8"/>
    </row>
    <row r="225" spans="1:35" s="9" customFormat="1" ht="37" thickBot="1">
      <c r="A225" s="18"/>
      <c r="B225" s="419" t="s">
        <v>1443</v>
      </c>
      <c r="C225" s="420" t="s">
        <v>1444</v>
      </c>
      <c r="D225" s="421">
        <v>2024</v>
      </c>
      <c r="E225" s="418">
        <v>3967</v>
      </c>
      <c r="F225" s="418">
        <v>8711</v>
      </c>
      <c r="G225" s="416" t="s">
        <v>1221</v>
      </c>
      <c r="H225" s="869" t="s">
        <v>1050</v>
      </c>
      <c r="I225" s="219" t="s">
        <v>1051</v>
      </c>
      <c r="J225" s="416" t="s">
        <v>3</v>
      </c>
      <c r="K225" s="220" t="s">
        <v>1052</v>
      </c>
      <c r="L225" s="417" t="s">
        <v>278</v>
      </c>
      <c r="M225" s="418">
        <v>3967</v>
      </c>
      <c r="N225" s="15" t="s">
        <v>214</v>
      </c>
      <c r="O225" s="24"/>
      <c r="P225" s="884" t="s">
        <v>1461</v>
      </c>
      <c r="Q225" s="855" t="s">
        <v>5</v>
      </c>
      <c r="R225" s="855" t="s">
        <v>5</v>
      </c>
      <c r="S225" s="16" t="s">
        <v>6</v>
      </c>
      <c r="T225" s="14"/>
      <c r="U225" s="938" t="s">
        <v>206</v>
      </c>
      <c r="V225" s="938" t="s">
        <v>206</v>
      </c>
      <c r="W225" s="938" t="s">
        <v>206</v>
      </c>
      <c r="X225" s="938" t="s">
        <v>206</v>
      </c>
      <c r="Y225" s="938" t="s">
        <v>206</v>
      </c>
      <c r="Z225" s="938" t="s">
        <v>206</v>
      </c>
      <c r="AA225" s="938" t="s">
        <v>206</v>
      </c>
      <c r="AB225" s="938" t="s">
        <v>206</v>
      </c>
      <c r="AC225" s="938" t="s">
        <v>206</v>
      </c>
      <c r="AD225"/>
      <c r="AE225" s="935" t="s">
        <v>6</v>
      </c>
      <c r="AF225" s="935" t="s">
        <v>0</v>
      </c>
      <c r="AG225" s="8"/>
      <c r="AH225" s="8"/>
      <c r="AI225" s="8"/>
    </row>
    <row r="226" spans="1:35" ht="300" customHeight="1">
      <c r="A226" s="243"/>
      <c r="B226" s="221"/>
      <c r="C226" s="221"/>
      <c r="D226" s="955"/>
      <c r="E226" s="956"/>
      <c r="F226" s="956"/>
      <c r="G226" s="956"/>
      <c r="H226" s="956"/>
      <c r="I226" s="956"/>
      <c r="J226" s="956"/>
      <c r="K226" s="956"/>
      <c r="L226" s="955"/>
      <c r="M226" s="956"/>
      <c r="N226" s="956"/>
      <c r="O226" s="956"/>
      <c r="P226" s="957"/>
      <c r="Q226" s="958"/>
      <c r="R226" s="958"/>
      <c r="S226" s="956"/>
      <c r="T226" s="956"/>
      <c r="U226" s="956"/>
      <c r="V226" s="956"/>
      <c r="W226" s="956"/>
      <c r="X226" s="956"/>
      <c r="Y226" s="956"/>
      <c r="Z226" s="956"/>
      <c r="AA226" s="956"/>
      <c r="AB226" s="956"/>
      <c r="AC226" s="956"/>
      <c r="AD226" s="956"/>
      <c r="AE226" s="956"/>
      <c r="AF226" s="956"/>
      <c r="AG226" s="956"/>
      <c r="AH226" s="956"/>
      <c r="AI226" s="956"/>
    </row>
    <row r="227" spans="1:35" ht="300" customHeight="1">
      <c r="A227" s="243"/>
      <c r="B227" s="221"/>
      <c r="C227" s="221"/>
      <c r="D227" s="955"/>
      <c r="E227" s="956"/>
      <c r="F227" s="956"/>
      <c r="G227" s="956"/>
      <c r="H227" s="956"/>
      <c r="I227" s="956"/>
      <c r="J227" s="956"/>
      <c r="K227" s="956"/>
      <c r="L227" s="955"/>
      <c r="M227" s="956"/>
      <c r="N227" s="956"/>
      <c r="O227" s="956"/>
      <c r="P227" s="957"/>
      <c r="Q227" s="958"/>
      <c r="R227" s="958"/>
      <c r="S227" s="956"/>
      <c r="T227" s="956"/>
      <c r="U227" s="956"/>
      <c r="V227" s="956"/>
      <c r="W227" s="956"/>
      <c r="X227" s="956"/>
      <c r="Y227" s="956"/>
      <c r="Z227" s="956"/>
      <c r="AA227" s="956"/>
      <c r="AB227" s="956"/>
      <c r="AC227" s="956"/>
      <c r="AD227" s="956"/>
      <c r="AE227" s="956"/>
      <c r="AF227" s="956"/>
      <c r="AG227" s="956"/>
      <c r="AH227" s="956"/>
      <c r="AI227" s="956"/>
    </row>
    <row r="228" spans="1:35" ht="300" customHeight="1">
      <c r="A228" s="243"/>
      <c r="B228" s="221"/>
      <c r="C228" s="221"/>
      <c r="D228" s="955"/>
      <c r="E228" s="956"/>
      <c r="F228" s="956"/>
      <c r="G228" s="956"/>
      <c r="H228" s="956"/>
      <c r="I228" s="956"/>
      <c r="J228" s="956"/>
      <c r="K228" s="956"/>
      <c r="L228" s="955"/>
      <c r="M228" s="956"/>
      <c r="N228" s="956"/>
      <c r="O228" s="956"/>
      <c r="P228" s="957"/>
      <c r="Q228" s="958"/>
      <c r="R228" s="958"/>
      <c r="S228" s="956"/>
      <c r="T228" s="956"/>
      <c r="U228" s="956"/>
      <c r="V228" s="956"/>
      <c r="W228" s="956"/>
      <c r="X228" s="956"/>
      <c r="Y228" s="956"/>
      <c r="Z228" s="956"/>
      <c r="AA228" s="956"/>
      <c r="AB228" s="956"/>
      <c r="AC228" s="956"/>
      <c r="AD228" s="956"/>
      <c r="AE228" s="956"/>
      <c r="AF228" s="956"/>
      <c r="AG228" s="956"/>
      <c r="AH228" s="956"/>
      <c r="AI228" s="956"/>
    </row>
    <row r="229" spans="1:35">
      <c r="B229" s="950"/>
      <c r="C229" s="950"/>
      <c r="D229" s="951"/>
      <c r="L229" s="951"/>
    </row>
    <row r="230" spans="1:35">
      <c r="B230" s="950"/>
      <c r="C230" s="950"/>
      <c r="D230" s="951"/>
      <c r="L230" s="951"/>
    </row>
    <row r="231" spans="1:35">
      <c r="B231" s="950"/>
      <c r="C231" s="950"/>
      <c r="D231" s="951"/>
      <c r="L231" s="951"/>
    </row>
    <row r="232" spans="1:35">
      <c r="B232" s="950"/>
      <c r="C232" s="950"/>
      <c r="D232" s="951"/>
      <c r="L232" s="951"/>
    </row>
    <row r="233" spans="1:35">
      <c r="B233" s="950"/>
      <c r="C233" s="950"/>
      <c r="D233" s="951"/>
      <c r="L233" s="951"/>
    </row>
    <row r="234" spans="1:35">
      <c r="B234" s="950"/>
      <c r="C234" s="950"/>
      <c r="D234" s="951"/>
      <c r="L234" s="951"/>
    </row>
    <row r="235" spans="1:35">
      <c r="B235" s="950"/>
      <c r="C235" s="950"/>
      <c r="D235" s="951"/>
      <c r="L235" s="951"/>
    </row>
    <row r="236" spans="1:35">
      <c r="B236" s="950"/>
      <c r="C236" s="950"/>
      <c r="D236" s="951"/>
      <c r="L236" s="951"/>
    </row>
    <row r="237" spans="1:35">
      <c r="B237" s="950"/>
      <c r="C237" s="950"/>
      <c r="D237" s="951"/>
      <c r="L237" s="951"/>
    </row>
    <row r="238" spans="1:35">
      <c r="B238" s="950"/>
      <c r="C238" s="950"/>
      <c r="D238" s="951"/>
      <c r="L238" s="951"/>
    </row>
    <row r="239" spans="1:35">
      <c r="B239" s="950"/>
      <c r="C239" s="950"/>
      <c r="D239" s="951"/>
      <c r="L239" s="951"/>
    </row>
    <row r="240" spans="1:35">
      <c r="B240" s="950"/>
      <c r="C240" s="950"/>
      <c r="D240" s="951"/>
      <c r="L240" s="951"/>
    </row>
    <row r="241" spans="2:12">
      <c r="B241" s="950"/>
      <c r="C241" s="950"/>
      <c r="D241" s="951"/>
      <c r="L241" s="951"/>
    </row>
    <row r="242" spans="2:12">
      <c r="B242" s="950"/>
      <c r="C242" s="950"/>
      <c r="D242" s="951"/>
      <c r="L242" s="951"/>
    </row>
    <row r="243" spans="2:12">
      <c r="B243" s="950"/>
      <c r="C243" s="950"/>
      <c r="D243" s="951"/>
      <c r="L243" s="951"/>
    </row>
    <row r="244" spans="2:12">
      <c r="B244" s="950"/>
      <c r="C244" s="950"/>
      <c r="D244" s="951"/>
      <c r="L244" s="951"/>
    </row>
    <row r="245" spans="2:12">
      <c r="B245" s="950"/>
      <c r="C245" s="950"/>
      <c r="D245" s="951"/>
      <c r="L245" s="951"/>
    </row>
    <row r="246" spans="2:12">
      <c r="B246" s="950"/>
      <c r="C246" s="950"/>
      <c r="D246" s="951"/>
      <c r="L246" s="951"/>
    </row>
    <row r="247" spans="2:12">
      <c r="B247" s="950"/>
      <c r="C247" s="950"/>
      <c r="D247" s="951"/>
      <c r="L247" s="951"/>
    </row>
    <row r="248" spans="2:12">
      <c r="B248" s="950"/>
      <c r="C248" s="950"/>
      <c r="D248" s="951"/>
      <c r="L248" s="951"/>
    </row>
    <row r="249" spans="2:12">
      <c r="B249" s="950"/>
      <c r="C249" s="950"/>
      <c r="D249" s="951"/>
      <c r="L249" s="951"/>
    </row>
    <row r="250" spans="2:12">
      <c r="B250" s="950"/>
      <c r="C250" s="950"/>
      <c r="D250" s="951"/>
      <c r="L250" s="951"/>
    </row>
    <row r="251" spans="2:12">
      <c r="B251" s="950"/>
      <c r="C251" s="950"/>
      <c r="D251" s="951"/>
      <c r="L251" s="951"/>
    </row>
    <row r="252" spans="2:12">
      <c r="B252" s="950"/>
      <c r="C252" s="950"/>
      <c r="D252" s="951"/>
      <c r="L252" s="951"/>
    </row>
    <row r="253" spans="2:12">
      <c r="B253" s="950"/>
      <c r="C253" s="950"/>
      <c r="D253" s="951"/>
      <c r="L253" s="951"/>
    </row>
    <row r="254" spans="2:12">
      <c r="B254" s="950"/>
      <c r="C254" s="950"/>
      <c r="D254" s="951"/>
      <c r="L254" s="951"/>
    </row>
    <row r="255" spans="2:12">
      <c r="B255" s="950"/>
      <c r="C255" s="950"/>
      <c r="D255" s="951"/>
      <c r="L255" s="951"/>
    </row>
    <row r="256" spans="2:12">
      <c r="B256" s="950"/>
      <c r="C256" s="950"/>
      <c r="D256" s="951"/>
      <c r="L256" s="951"/>
    </row>
    <row r="257" spans="2:12">
      <c r="B257" s="950"/>
      <c r="C257" s="950"/>
      <c r="D257" s="951"/>
      <c r="L257" s="951"/>
    </row>
    <row r="258" spans="2:12">
      <c r="B258" s="950"/>
      <c r="C258" s="950"/>
      <c r="D258" s="951"/>
      <c r="L258" s="951"/>
    </row>
    <row r="259" spans="2:12">
      <c r="B259" s="950"/>
      <c r="C259" s="950"/>
      <c r="D259" s="951"/>
      <c r="L259" s="951"/>
    </row>
    <row r="260" spans="2:12">
      <c r="B260" s="950"/>
      <c r="C260" s="950"/>
      <c r="D260" s="951"/>
      <c r="L260" s="951"/>
    </row>
    <row r="261" spans="2:12">
      <c r="B261" s="950"/>
      <c r="C261" s="950"/>
      <c r="D261" s="951"/>
      <c r="L261" s="951"/>
    </row>
    <row r="262" spans="2:12">
      <c r="B262" s="950"/>
      <c r="C262" s="950"/>
      <c r="D262" s="951"/>
      <c r="L262" s="951"/>
    </row>
    <row r="263" spans="2:12">
      <c r="B263" s="950"/>
      <c r="C263" s="950"/>
      <c r="D263" s="951"/>
      <c r="L263" s="951"/>
    </row>
    <row r="264" spans="2:12">
      <c r="B264" s="950"/>
      <c r="C264" s="950"/>
      <c r="D264" s="951"/>
      <c r="L264" s="951"/>
    </row>
    <row r="265" spans="2:12">
      <c r="B265" s="950"/>
      <c r="C265" s="950"/>
      <c r="D265" s="951"/>
      <c r="L265" s="951"/>
    </row>
    <row r="266" spans="2:12">
      <c r="B266" s="950"/>
      <c r="C266" s="950"/>
      <c r="D266" s="951"/>
      <c r="L266" s="951"/>
    </row>
    <row r="267" spans="2:12">
      <c r="B267" s="950"/>
      <c r="C267" s="950"/>
      <c r="D267" s="951"/>
      <c r="L267" s="951"/>
    </row>
    <row r="268" spans="2:12">
      <c r="B268" s="950"/>
      <c r="C268" s="950"/>
      <c r="D268" s="951"/>
      <c r="L268" s="951"/>
    </row>
    <row r="269" spans="2:12">
      <c r="B269" s="950"/>
      <c r="C269" s="950"/>
      <c r="D269" s="951"/>
      <c r="L269" s="951"/>
    </row>
    <row r="270" spans="2:12">
      <c r="B270" s="950"/>
      <c r="C270" s="950"/>
      <c r="D270" s="951"/>
      <c r="L270" s="951"/>
    </row>
    <row r="271" spans="2:12">
      <c r="B271" s="950"/>
      <c r="C271" s="950"/>
      <c r="D271" s="951"/>
      <c r="L271" s="951"/>
    </row>
    <row r="272" spans="2:12">
      <c r="B272" s="950"/>
      <c r="C272" s="950"/>
      <c r="D272" s="951"/>
      <c r="L272" s="951"/>
    </row>
    <row r="273" spans="2:12">
      <c r="B273" s="950"/>
      <c r="C273" s="950"/>
      <c r="D273" s="951"/>
      <c r="L273" s="951"/>
    </row>
    <row r="274" spans="2:12">
      <c r="B274" s="950"/>
      <c r="C274" s="950"/>
      <c r="D274" s="951"/>
      <c r="L274" s="951"/>
    </row>
    <row r="275" spans="2:12">
      <c r="B275" s="950"/>
      <c r="C275" s="950"/>
      <c r="D275" s="951"/>
      <c r="L275" s="951"/>
    </row>
    <row r="276" spans="2:12">
      <c r="B276" s="950"/>
      <c r="C276" s="950"/>
      <c r="D276" s="951"/>
      <c r="L276" s="951"/>
    </row>
    <row r="277" spans="2:12">
      <c r="B277" s="950"/>
      <c r="C277" s="950"/>
      <c r="D277" s="951"/>
      <c r="L277" s="951"/>
    </row>
    <row r="278" spans="2:12">
      <c r="B278" s="950"/>
      <c r="C278" s="950"/>
      <c r="D278" s="951"/>
      <c r="L278" s="951"/>
    </row>
    <row r="279" spans="2:12">
      <c r="B279" s="950"/>
      <c r="C279" s="950"/>
      <c r="D279" s="951"/>
      <c r="L279" s="951"/>
    </row>
    <row r="280" spans="2:12">
      <c r="B280" s="950"/>
      <c r="C280" s="950"/>
      <c r="D280" s="951"/>
      <c r="L280" s="951"/>
    </row>
    <row r="281" spans="2:12">
      <c r="B281" s="950"/>
      <c r="C281" s="950"/>
      <c r="D281" s="951"/>
      <c r="L281" s="951"/>
    </row>
    <row r="282" spans="2:12">
      <c r="B282" s="950"/>
      <c r="C282" s="950"/>
      <c r="D282" s="951"/>
      <c r="L282" s="951"/>
    </row>
    <row r="283" spans="2:12">
      <c r="B283" s="950"/>
      <c r="C283" s="950"/>
      <c r="D283" s="951"/>
      <c r="L283" s="951"/>
    </row>
    <row r="284" spans="2:12">
      <c r="B284" s="950"/>
      <c r="C284" s="950"/>
      <c r="D284" s="951"/>
      <c r="L284" s="951"/>
    </row>
    <row r="285" spans="2:12">
      <c r="B285" s="950"/>
      <c r="C285" s="950"/>
      <c r="D285" s="951"/>
      <c r="L285" s="951"/>
    </row>
    <row r="286" spans="2:12">
      <c r="B286" s="950"/>
      <c r="C286" s="950"/>
      <c r="D286" s="951"/>
      <c r="L286" s="951"/>
    </row>
    <row r="287" spans="2:12">
      <c r="B287" s="950"/>
      <c r="C287" s="950"/>
      <c r="D287" s="951"/>
      <c r="L287" s="951"/>
    </row>
    <row r="288" spans="2:12">
      <c r="B288" s="950"/>
      <c r="C288" s="950"/>
      <c r="D288" s="951"/>
      <c r="L288" s="951"/>
    </row>
    <row r="289" spans="2:12">
      <c r="B289" s="950"/>
      <c r="C289" s="950"/>
      <c r="D289" s="951"/>
      <c r="L289" s="951"/>
    </row>
    <row r="290" spans="2:12">
      <c r="B290" s="950"/>
      <c r="C290" s="950"/>
      <c r="D290" s="951"/>
      <c r="L290" s="951"/>
    </row>
    <row r="291" spans="2:12">
      <c r="B291" s="950"/>
      <c r="C291" s="950"/>
      <c r="D291" s="951"/>
      <c r="L291" s="951"/>
    </row>
    <row r="292" spans="2:12">
      <c r="B292" s="950"/>
      <c r="C292" s="950"/>
      <c r="D292" s="951"/>
      <c r="L292" s="951"/>
    </row>
    <row r="293" spans="2:12">
      <c r="B293" s="950"/>
      <c r="C293" s="950"/>
      <c r="D293" s="951"/>
      <c r="L293" s="951"/>
    </row>
    <row r="294" spans="2:12">
      <c r="B294" s="950"/>
      <c r="C294" s="950"/>
      <c r="D294" s="951"/>
      <c r="L294" s="951"/>
    </row>
    <row r="295" spans="2:12">
      <c r="B295" s="950"/>
      <c r="C295" s="950"/>
      <c r="D295" s="951"/>
      <c r="L295" s="951"/>
    </row>
    <row r="296" spans="2:12">
      <c r="B296" s="950"/>
      <c r="C296" s="950"/>
      <c r="D296" s="951"/>
      <c r="L296" s="951"/>
    </row>
    <row r="297" spans="2:12">
      <c r="B297" s="950"/>
      <c r="C297" s="950"/>
      <c r="D297" s="951"/>
      <c r="L297" s="951"/>
    </row>
    <row r="298" spans="2:12">
      <c r="B298" s="950"/>
      <c r="C298" s="950"/>
      <c r="D298" s="951"/>
      <c r="L298" s="951"/>
    </row>
    <row r="299" spans="2:12">
      <c r="B299" s="950"/>
      <c r="C299" s="950"/>
      <c r="D299" s="951"/>
      <c r="L299" s="951"/>
    </row>
    <row r="300" spans="2:12">
      <c r="B300" s="950"/>
      <c r="C300" s="950"/>
      <c r="D300" s="951"/>
      <c r="L300" s="951"/>
    </row>
    <row r="301" spans="2:12">
      <c r="B301" s="950"/>
      <c r="C301" s="950"/>
      <c r="D301" s="951"/>
      <c r="L301" s="951"/>
    </row>
    <row r="302" spans="2:12">
      <c r="B302" s="950"/>
      <c r="C302" s="950"/>
      <c r="D302" s="951"/>
      <c r="L302" s="951"/>
    </row>
    <row r="303" spans="2:12">
      <c r="B303" s="950"/>
      <c r="C303" s="950"/>
      <c r="D303" s="951"/>
      <c r="L303" s="951"/>
    </row>
    <row r="304" spans="2:12">
      <c r="B304" s="950"/>
      <c r="C304" s="950"/>
      <c r="D304" s="951"/>
      <c r="L304" s="951"/>
    </row>
    <row r="305" spans="2:12">
      <c r="B305" s="950"/>
      <c r="C305" s="950"/>
      <c r="D305" s="951"/>
      <c r="L305" s="951"/>
    </row>
    <row r="306" spans="2:12">
      <c r="B306" s="950"/>
      <c r="C306" s="950"/>
      <c r="D306" s="951"/>
      <c r="L306" s="951"/>
    </row>
    <row r="307" spans="2:12">
      <c r="B307" s="950"/>
      <c r="C307" s="950"/>
      <c r="D307" s="951"/>
      <c r="L307" s="951"/>
    </row>
    <row r="308" spans="2:12">
      <c r="B308" s="950"/>
      <c r="C308" s="950"/>
      <c r="D308" s="951"/>
      <c r="L308" s="951"/>
    </row>
    <row r="309" spans="2:12">
      <c r="B309" s="950"/>
      <c r="C309" s="950"/>
      <c r="D309" s="951"/>
      <c r="L309" s="951"/>
    </row>
    <row r="310" spans="2:12">
      <c r="B310" s="950"/>
      <c r="C310" s="950"/>
      <c r="D310" s="951"/>
      <c r="L310" s="951"/>
    </row>
    <row r="311" spans="2:12">
      <c r="B311" s="950"/>
      <c r="C311" s="950"/>
      <c r="D311" s="951"/>
      <c r="L311" s="951"/>
    </row>
    <row r="312" spans="2:12">
      <c r="B312" s="950"/>
      <c r="C312" s="950"/>
      <c r="D312" s="951"/>
      <c r="L312" s="951"/>
    </row>
    <row r="313" spans="2:12">
      <c r="B313" s="950"/>
      <c r="C313" s="950"/>
      <c r="D313" s="951"/>
      <c r="L313" s="951"/>
    </row>
    <row r="314" spans="2:12">
      <c r="B314" s="950"/>
      <c r="C314" s="950"/>
      <c r="D314" s="951"/>
      <c r="L314" s="951"/>
    </row>
    <row r="315" spans="2:12">
      <c r="B315" s="950"/>
      <c r="C315" s="950"/>
      <c r="D315" s="951"/>
      <c r="L315" s="951"/>
    </row>
    <row r="316" spans="2:12">
      <c r="B316" s="950"/>
      <c r="C316" s="950"/>
      <c r="D316" s="951"/>
      <c r="L316" s="951"/>
    </row>
    <row r="317" spans="2:12">
      <c r="B317" s="950"/>
      <c r="C317" s="950"/>
      <c r="D317" s="951"/>
      <c r="L317" s="951"/>
    </row>
    <row r="318" spans="2:12">
      <c r="B318" s="950"/>
      <c r="C318" s="950"/>
      <c r="D318" s="951"/>
      <c r="L318" s="951"/>
    </row>
    <row r="319" spans="2:12">
      <c r="B319" s="950"/>
      <c r="C319" s="950"/>
      <c r="D319" s="951"/>
      <c r="L319" s="951"/>
    </row>
    <row r="320" spans="2:12">
      <c r="B320" s="950"/>
      <c r="C320" s="950"/>
      <c r="D320" s="951"/>
      <c r="L320" s="951"/>
    </row>
    <row r="321" spans="2:12">
      <c r="B321" s="950"/>
      <c r="C321" s="950"/>
      <c r="D321" s="951"/>
      <c r="L321" s="951"/>
    </row>
    <row r="322" spans="2:12">
      <c r="B322" s="950"/>
      <c r="C322" s="950"/>
      <c r="D322" s="951"/>
      <c r="L322" s="951"/>
    </row>
    <row r="323" spans="2:12">
      <c r="B323" s="950"/>
      <c r="C323" s="950"/>
      <c r="D323" s="951"/>
      <c r="L323" s="951"/>
    </row>
    <row r="324" spans="2:12">
      <c r="B324" s="950"/>
      <c r="C324" s="950"/>
      <c r="D324" s="951"/>
      <c r="L324" s="951"/>
    </row>
    <row r="325" spans="2:12">
      <c r="B325" s="950"/>
      <c r="C325" s="950"/>
      <c r="D325" s="951"/>
      <c r="L325" s="951"/>
    </row>
    <row r="326" spans="2:12">
      <c r="B326" s="950"/>
      <c r="C326" s="950"/>
      <c r="D326" s="951"/>
      <c r="L326" s="951"/>
    </row>
    <row r="327" spans="2:12">
      <c r="B327" s="950"/>
      <c r="C327" s="950"/>
      <c r="D327" s="951"/>
      <c r="L327" s="951"/>
    </row>
    <row r="328" spans="2:12">
      <c r="B328" s="950"/>
      <c r="C328" s="950"/>
      <c r="D328" s="951"/>
      <c r="L328" s="951"/>
    </row>
    <row r="329" spans="2:12">
      <c r="B329" s="950"/>
      <c r="C329" s="950"/>
      <c r="D329" s="951"/>
      <c r="L329" s="951"/>
    </row>
    <row r="330" spans="2:12">
      <c r="B330" s="950"/>
      <c r="C330" s="950"/>
      <c r="D330" s="951"/>
      <c r="L330" s="951"/>
    </row>
    <row r="331" spans="2:12">
      <c r="B331" s="950"/>
      <c r="C331" s="950"/>
      <c r="D331" s="951"/>
      <c r="L331" s="951"/>
    </row>
    <row r="332" spans="2:12">
      <c r="B332" s="950"/>
      <c r="C332" s="950"/>
      <c r="D332" s="951"/>
      <c r="L332" s="951"/>
    </row>
    <row r="333" spans="2:12">
      <c r="B333" s="950"/>
      <c r="C333" s="950"/>
      <c r="D333" s="951"/>
      <c r="L333" s="951"/>
    </row>
    <row r="334" spans="2:12">
      <c r="B334" s="950"/>
      <c r="C334" s="950"/>
      <c r="D334" s="951"/>
      <c r="L334" s="951"/>
    </row>
    <row r="335" spans="2:12">
      <c r="B335" s="950"/>
      <c r="C335" s="950"/>
      <c r="D335" s="951"/>
      <c r="L335" s="951"/>
    </row>
    <row r="336" spans="2:12">
      <c r="B336" s="950"/>
      <c r="C336" s="950"/>
      <c r="D336" s="951"/>
      <c r="L336" s="951"/>
    </row>
    <row r="337" spans="2:12">
      <c r="B337" s="950"/>
      <c r="C337" s="950"/>
      <c r="D337" s="951"/>
      <c r="L337" s="951"/>
    </row>
    <row r="338" spans="2:12">
      <c r="B338" s="950"/>
      <c r="C338" s="950"/>
      <c r="D338" s="951"/>
      <c r="L338" s="951"/>
    </row>
    <row r="339" spans="2:12">
      <c r="B339" s="950"/>
      <c r="C339" s="950"/>
      <c r="D339" s="951"/>
      <c r="L339" s="951"/>
    </row>
    <row r="340" spans="2:12">
      <c r="B340" s="950"/>
      <c r="C340" s="950"/>
      <c r="D340" s="951"/>
      <c r="L340" s="951"/>
    </row>
    <row r="341" spans="2:12">
      <c r="B341" s="950"/>
      <c r="C341" s="950"/>
      <c r="D341" s="951"/>
      <c r="L341" s="951"/>
    </row>
    <row r="342" spans="2:12">
      <c r="B342" s="950"/>
      <c r="C342" s="950"/>
      <c r="D342" s="951"/>
      <c r="L342" s="951"/>
    </row>
    <row r="343" spans="2:12">
      <c r="B343" s="950"/>
      <c r="C343" s="950"/>
      <c r="D343" s="951"/>
      <c r="L343" s="951"/>
    </row>
    <row r="344" spans="2:12">
      <c r="B344" s="950"/>
      <c r="C344" s="950"/>
      <c r="D344" s="951"/>
      <c r="L344" s="951"/>
    </row>
    <row r="345" spans="2:12">
      <c r="B345" s="950"/>
      <c r="C345" s="950"/>
      <c r="D345" s="951"/>
      <c r="L345" s="951"/>
    </row>
    <row r="346" spans="2:12">
      <c r="B346" s="950"/>
      <c r="C346" s="950"/>
      <c r="D346" s="951"/>
      <c r="L346" s="951"/>
    </row>
    <row r="347" spans="2:12">
      <c r="B347" s="950"/>
      <c r="C347" s="950"/>
      <c r="D347" s="951"/>
      <c r="L347" s="951"/>
    </row>
    <row r="348" spans="2:12">
      <c r="B348" s="950"/>
      <c r="C348" s="950"/>
      <c r="D348" s="951"/>
      <c r="L348" s="951"/>
    </row>
    <row r="349" spans="2:12">
      <c r="B349" s="950"/>
      <c r="C349" s="950"/>
      <c r="D349" s="951"/>
      <c r="L349" s="951"/>
    </row>
    <row r="350" spans="2:12">
      <c r="B350" s="950"/>
      <c r="C350" s="950"/>
      <c r="D350" s="951"/>
      <c r="L350" s="951"/>
    </row>
    <row r="351" spans="2:12">
      <c r="B351" s="950"/>
      <c r="C351" s="950"/>
      <c r="D351" s="951"/>
      <c r="L351" s="951"/>
    </row>
    <row r="352" spans="2:12">
      <c r="B352" s="950"/>
      <c r="C352" s="950"/>
      <c r="D352" s="951"/>
      <c r="L352" s="951"/>
    </row>
    <row r="353" spans="2:12">
      <c r="B353" s="950"/>
      <c r="C353" s="950"/>
      <c r="D353" s="951"/>
      <c r="L353" s="951"/>
    </row>
    <row r="354" spans="2:12">
      <c r="B354" s="950"/>
      <c r="C354" s="950"/>
      <c r="D354" s="951"/>
      <c r="L354" s="951"/>
    </row>
    <row r="355" spans="2:12">
      <c r="B355" s="950"/>
      <c r="C355" s="950"/>
      <c r="D355" s="951"/>
      <c r="L355" s="951"/>
    </row>
    <row r="356" spans="2:12">
      <c r="B356" s="950"/>
      <c r="C356" s="950"/>
      <c r="D356" s="951"/>
      <c r="L356" s="951"/>
    </row>
    <row r="357" spans="2:12">
      <c r="B357" s="950"/>
      <c r="C357" s="950"/>
      <c r="D357" s="951"/>
      <c r="L357" s="951"/>
    </row>
    <row r="358" spans="2:12">
      <c r="B358" s="950"/>
      <c r="C358" s="950"/>
      <c r="D358" s="951"/>
      <c r="L358" s="951"/>
    </row>
    <row r="359" spans="2:12">
      <c r="B359" s="950"/>
      <c r="C359" s="950"/>
      <c r="D359" s="951"/>
      <c r="L359" s="951"/>
    </row>
    <row r="360" spans="2:12">
      <c r="B360" s="950"/>
      <c r="C360" s="950"/>
      <c r="D360" s="951"/>
      <c r="L360" s="951"/>
    </row>
    <row r="361" spans="2:12">
      <c r="B361" s="950"/>
      <c r="C361" s="950"/>
      <c r="D361" s="951"/>
      <c r="L361" s="951"/>
    </row>
    <row r="362" spans="2:12">
      <c r="B362" s="950"/>
      <c r="C362" s="950"/>
      <c r="D362" s="951"/>
      <c r="L362" s="951"/>
    </row>
    <row r="363" spans="2:12">
      <c r="B363" s="950"/>
      <c r="C363" s="950"/>
      <c r="D363" s="951"/>
      <c r="L363" s="951"/>
    </row>
    <row r="364" spans="2:12">
      <c r="B364" s="950"/>
      <c r="C364" s="950"/>
      <c r="D364" s="951"/>
      <c r="L364" s="951"/>
    </row>
    <row r="365" spans="2:12">
      <c r="B365" s="950"/>
      <c r="C365" s="950"/>
      <c r="D365" s="951"/>
      <c r="L365" s="951"/>
    </row>
    <row r="366" spans="2:12">
      <c r="B366" s="950"/>
      <c r="C366" s="950"/>
      <c r="D366" s="951"/>
      <c r="L366" s="951"/>
    </row>
    <row r="367" spans="2:12">
      <c r="B367" s="950"/>
      <c r="C367" s="950"/>
      <c r="D367" s="951"/>
      <c r="L367" s="951"/>
    </row>
    <row r="368" spans="2:12">
      <c r="B368" s="950"/>
      <c r="C368" s="950"/>
      <c r="D368" s="951"/>
      <c r="L368" s="951"/>
    </row>
    <row r="369" spans="2:12">
      <c r="B369" s="950"/>
      <c r="C369" s="950"/>
      <c r="D369" s="951"/>
      <c r="L369" s="951"/>
    </row>
    <row r="370" spans="2:12">
      <c r="B370" s="950"/>
      <c r="C370" s="950"/>
      <c r="D370" s="951"/>
      <c r="L370" s="951"/>
    </row>
    <row r="371" spans="2:12">
      <c r="B371" s="950"/>
      <c r="C371" s="950"/>
      <c r="D371" s="951"/>
      <c r="L371" s="951"/>
    </row>
    <row r="372" spans="2:12">
      <c r="B372" s="950"/>
      <c r="C372" s="950"/>
      <c r="D372" s="951"/>
      <c r="L372" s="951"/>
    </row>
    <row r="373" spans="2:12">
      <c r="B373" s="950"/>
      <c r="C373" s="950"/>
      <c r="D373" s="951"/>
      <c r="L373" s="951"/>
    </row>
    <row r="374" spans="2:12">
      <c r="B374" s="950"/>
      <c r="C374" s="950"/>
      <c r="D374" s="951"/>
      <c r="L374" s="951"/>
    </row>
    <row r="375" spans="2:12">
      <c r="B375" s="950"/>
      <c r="C375" s="950"/>
      <c r="D375" s="951"/>
      <c r="L375" s="951"/>
    </row>
    <row r="376" spans="2:12">
      <c r="B376" s="950"/>
      <c r="C376" s="950"/>
      <c r="D376" s="951"/>
      <c r="L376" s="951"/>
    </row>
    <row r="377" spans="2:12">
      <c r="B377" s="950"/>
      <c r="C377" s="950"/>
      <c r="D377" s="951"/>
      <c r="L377" s="951"/>
    </row>
    <row r="378" spans="2:12">
      <c r="B378" s="950"/>
      <c r="C378" s="950"/>
      <c r="D378" s="951"/>
      <c r="L378" s="951"/>
    </row>
    <row r="379" spans="2:12">
      <c r="B379" s="950"/>
      <c r="C379" s="950"/>
      <c r="D379" s="951"/>
      <c r="L379" s="951"/>
    </row>
    <row r="380" spans="2:12">
      <c r="B380" s="950"/>
      <c r="C380" s="950"/>
      <c r="D380" s="951"/>
      <c r="L380" s="951"/>
    </row>
    <row r="381" spans="2:12">
      <c r="B381" s="950"/>
      <c r="C381" s="950"/>
      <c r="D381" s="951"/>
      <c r="L381" s="951"/>
    </row>
    <row r="382" spans="2:12">
      <c r="B382" s="950"/>
      <c r="C382" s="950"/>
      <c r="D382" s="951"/>
      <c r="L382" s="951"/>
    </row>
    <row r="383" spans="2:12">
      <c r="B383" s="950"/>
      <c r="C383" s="950"/>
      <c r="D383" s="951"/>
      <c r="L383" s="951"/>
    </row>
    <row r="384" spans="2:12">
      <c r="B384" s="950"/>
      <c r="C384" s="950"/>
      <c r="D384" s="951"/>
      <c r="L384" s="951"/>
    </row>
    <row r="385" spans="2:12">
      <c r="B385" s="950"/>
      <c r="C385" s="950"/>
      <c r="D385" s="951"/>
      <c r="L385" s="951"/>
    </row>
    <row r="386" spans="2:12">
      <c r="B386" s="950"/>
      <c r="C386" s="950"/>
      <c r="D386" s="951"/>
      <c r="L386" s="951"/>
    </row>
    <row r="387" spans="2:12">
      <c r="B387" s="950"/>
      <c r="C387" s="950"/>
      <c r="D387" s="951"/>
      <c r="L387" s="951"/>
    </row>
    <row r="388" spans="2:12">
      <c r="B388" s="950"/>
      <c r="C388" s="950"/>
      <c r="D388" s="951"/>
      <c r="L388" s="951"/>
    </row>
    <row r="389" spans="2:12">
      <c r="B389" s="950"/>
      <c r="C389" s="950"/>
      <c r="D389" s="951"/>
      <c r="L389" s="951"/>
    </row>
    <row r="390" spans="2:12">
      <c r="B390" s="950"/>
      <c r="C390" s="950"/>
      <c r="D390" s="951"/>
      <c r="L390" s="951"/>
    </row>
    <row r="391" spans="2:12">
      <c r="B391" s="950"/>
      <c r="C391" s="950"/>
      <c r="D391" s="951"/>
      <c r="L391" s="951"/>
    </row>
    <row r="392" spans="2:12">
      <c r="B392" s="950"/>
      <c r="C392" s="950"/>
      <c r="D392" s="951"/>
      <c r="L392" s="951"/>
    </row>
    <row r="393" spans="2:12">
      <c r="B393" s="950"/>
      <c r="C393" s="950"/>
      <c r="D393" s="951"/>
      <c r="L393" s="951"/>
    </row>
    <row r="394" spans="2:12">
      <c r="B394" s="950"/>
      <c r="C394" s="950"/>
      <c r="D394" s="951"/>
      <c r="L394" s="951"/>
    </row>
    <row r="395" spans="2:12">
      <c r="B395" s="950"/>
      <c r="C395" s="950"/>
      <c r="D395" s="951"/>
      <c r="L395" s="951"/>
    </row>
    <row r="396" spans="2:12">
      <c r="B396" s="950"/>
      <c r="C396" s="950"/>
      <c r="D396" s="951"/>
      <c r="L396" s="951"/>
    </row>
    <row r="397" spans="2:12">
      <c r="B397" s="950"/>
      <c r="C397" s="950"/>
      <c r="D397" s="951"/>
      <c r="L397" s="951"/>
    </row>
    <row r="398" spans="2:12">
      <c r="B398" s="950"/>
      <c r="C398" s="950"/>
      <c r="D398" s="951"/>
      <c r="L398" s="951"/>
    </row>
    <row r="399" spans="2:12">
      <c r="B399" s="950"/>
      <c r="C399" s="950"/>
      <c r="D399" s="951"/>
      <c r="L399" s="951"/>
    </row>
    <row r="400" spans="2:12">
      <c r="B400" s="950"/>
      <c r="C400" s="950"/>
      <c r="D400" s="951"/>
      <c r="L400" s="951"/>
    </row>
    <row r="401" spans="2:12">
      <c r="B401" s="950"/>
      <c r="C401" s="950"/>
      <c r="D401" s="951"/>
      <c r="L401" s="951"/>
    </row>
    <row r="402" spans="2:12">
      <c r="B402" s="950"/>
      <c r="C402" s="950"/>
      <c r="D402" s="951"/>
      <c r="L402" s="951"/>
    </row>
    <row r="403" spans="2:12">
      <c r="B403" s="950"/>
      <c r="C403" s="950"/>
      <c r="D403" s="951"/>
      <c r="L403" s="951"/>
    </row>
    <row r="404" spans="2:12">
      <c r="B404" s="950"/>
      <c r="C404" s="950"/>
      <c r="D404" s="951"/>
      <c r="L404" s="951"/>
    </row>
    <row r="405" spans="2:12">
      <c r="B405" s="950"/>
      <c r="C405" s="950"/>
      <c r="D405" s="951"/>
      <c r="L405" s="951"/>
    </row>
    <row r="406" spans="2:12">
      <c r="B406" s="950"/>
      <c r="C406" s="950"/>
      <c r="D406" s="951"/>
      <c r="L406" s="951"/>
    </row>
    <row r="407" spans="2:12">
      <c r="B407" s="950"/>
      <c r="C407" s="950"/>
      <c r="D407" s="951"/>
      <c r="L407" s="951"/>
    </row>
    <row r="408" spans="2:12">
      <c r="B408" s="950"/>
      <c r="C408" s="950"/>
      <c r="D408" s="951"/>
      <c r="L408" s="951"/>
    </row>
    <row r="409" spans="2:12">
      <c r="B409" s="950"/>
      <c r="C409" s="950"/>
      <c r="D409" s="951"/>
      <c r="L409" s="951"/>
    </row>
    <row r="410" spans="2:12">
      <c r="B410" s="950"/>
      <c r="C410" s="950"/>
      <c r="D410" s="951"/>
      <c r="L410" s="951"/>
    </row>
    <row r="411" spans="2:12">
      <c r="B411" s="950"/>
      <c r="C411" s="950"/>
      <c r="D411" s="951"/>
      <c r="L411" s="951"/>
    </row>
    <row r="412" spans="2:12">
      <c r="B412" s="950"/>
      <c r="C412" s="950"/>
      <c r="D412" s="951"/>
      <c r="L412" s="951"/>
    </row>
    <row r="413" spans="2:12">
      <c r="B413" s="950"/>
      <c r="C413" s="950"/>
      <c r="D413" s="951"/>
      <c r="L413" s="951"/>
    </row>
    <row r="414" spans="2:12">
      <c r="B414" s="950"/>
      <c r="C414" s="950"/>
      <c r="D414" s="951"/>
      <c r="L414" s="951"/>
    </row>
    <row r="415" spans="2:12">
      <c r="B415" s="950"/>
      <c r="C415" s="950"/>
      <c r="D415" s="951"/>
      <c r="L415" s="951"/>
    </row>
    <row r="416" spans="2:12">
      <c r="B416" s="950"/>
      <c r="C416" s="950"/>
      <c r="D416" s="951"/>
      <c r="L416" s="951"/>
    </row>
    <row r="417" spans="2:12">
      <c r="B417" s="950"/>
      <c r="C417" s="950"/>
      <c r="D417" s="951"/>
      <c r="L417" s="951"/>
    </row>
    <row r="418" spans="2:12">
      <c r="B418" s="950"/>
      <c r="C418" s="950"/>
      <c r="D418" s="951"/>
      <c r="L418" s="951"/>
    </row>
  </sheetData>
  <autoFilter ref="A10:AF10" xr:uid="{5C687BE3-8AB1-F449-B938-3AAAC4515C62}"/>
  <sortState ref="A11:CL244">
    <sortCondition ref="K10:K244"/>
  </sortState>
  <mergeCells count="4">
    <mergeCell ref="N8:S8"/>
    <mergeCell ref="G8:M8"/>
    <mergeCell ref="U8:AC8"/>
    <mergeCell ref="AE8:AG8"/>
  </mergeCells>
  <conditionalFormatting sqref="N11 S11:S224">
    <cfRule type="containsText" dxfId="110" priority="1297" operator="containsText" text="CR">
      <formula>NOT(ISERROR(SEARCH("CR",N11)))</formula>
    </cfRule>
  </conditionalFormatting>
  <conditionalFormatting sqref="N11 S11:S224">
    <cfRule type="containsText" dxfId="109" priority="1298" operator="containsText" text="VU">
      <formula>NOT(ISERROR(SEARCH("VU",N11)))</formula>
    </cfRule>
  </conditionalFormatting>
  <conditionalFormatting sqref="N11 S11:S224">
    <cfRule type="containsText" dxfId="108" priority="1291" operator="containsText" text="NA">
      <formula>NOT(ISERROR(SEARCH("NA",N11)))</formula>
    </cfRule>
    <cfRule type="containsText" dxfId="107" priority="1292" operator="containsText" text="DD">
      <formula>NOT(ISERROR(SEARCH("DD",N11)))</formula>
    </cfRule>
    <cfRule type="containsText" dxfId="106" priority="1293" operator="containsText" text="LC">
      <formula>NOT(ISERROR(SEARCH("LC",N11)))</formula>
    </cfRule>
    <cfRule type="containsText" dxfId="105" priority="1294" operator="containsText" text="NT">
      <formula>NOT(ISERROR(SEARCH("NT",N11)))</formula>
    </cfRule>
    <cfRule type="containsText" dxfId="104" priority="1295" operator="containsText" text="RE">
      <formula>NOT(ISERROR(SEARCH("RE",N11)))</formula>
    </cfRule>
    <cfRule type="containsText" dxfId="103" priority="1296" operator="containsText" text="EN">
      <formula>NOT(ISERROR(SEARCH("EN",N11)))</formula>
    </cfRule>
  </conditionalFormatting>
  <conditionalFormatting sqref="N12:N224">
    <cfRule type="containsText" dxfId="102" priority="101" operator="containsText" text="NA">
      <formula>NOT(ISERROR(SEARCH("NA",N12)))</formula>
    </cfRule>
    <cfRule type="containsText" dxfId="101" priority="102" operator="containsText" text="DD">
      <formula>NOT(ISERROR(SEARCH("DD",N12)))</formula>
    </cfRule>
    <cfRule type="containsText" dxfId="100" priority="103" operator="containsText" text="LC">
      <formula>NOT(ISERROR(SEARCH("LC",N12)))</formula>
    </cfRule>
    <cfRule type="containsText" dxfId="99" priority="104" operator="containsText" text="NT">
      <formula>NOT(ISERROR(SEARCH("NT",N12)))</formula>
    </cfRule>
    <cfRule type="containsText" dxfId="98" priority="105" operator="containsText" text="RE">
      <formula>NOT(ISERROR(SEARCH("RE",N12)))</formula>
    </cfRule>
    <cfRule type="containsText" dxfId="97" priority="106" operator="containsText" text="EN">
      <formula>NOT(ISERROR(SEARCH("EN",N12)))</formula>
    </cfRule>
  </conditionalFormatting>
  <conditionalFormatting sqref="N12:N224">
    <cfRule type="containsText" dxfId="96" priority="107" operator="containsText" text="CR">
      <formula>NOT(ISERROR(SEARCH("CR",N12)))</formula>
    </cfRule>
  </conditionalFormatting>
  <conditionalFormatting sqref="N12:N224">
    <cfRule type="containsText" dxfId="95" priority="108" operator="containsText" text="VU">
      <formula>NOT(ISERROR(SEARCH("VU",N12)))</formula>
    </cfRule>
  </conditionalFormatting>
  <conditionalFormatting sqref="AE11:AF224">
    <cfRule type="containsText" dxfId="94" priority="61" operator="containsText" text="NA">
      <formula>NOT(ISERROR(SEARCH("NA",AE11)))</formula>
    </cfRule>
    <cfRule type="containsText" dxfId="93" priority="62" operator="containsText" text="DD">
      <formula>NOT(ISERROR(SEARCH("DD",AE11)))</formula>
    </cfRule>
    <cfRule type="containsText" dxfId="92" priority="63" operator="containsText" text="LC">
      <formula>NOT(ISERROR(SEARCH("LC",AE11)))</formula>
    </cfRule>
    <cfRule type="containsText" dxfId="91" priority="64" operator="containsText" text="NT">
      <formula>NOT(ISERROR(SEARCH("NT",AE11)))</formula>
    </cfRule>
    <cfRule type="containsText" dxfId="90" priority="65" operator="containsText" text="RE">
      <formula>NOT(ISERROR(SEARCH("RE",AE11)))</formula>
    </cfRule>
    <cfRule type="containsText" dxfId="89" priority="66" operator="containsText" text="EN">
      <formula>NOT(ISERROR(SEARCH("EN",AE11)))</formula>
    </cfRule>
    <cfRule type="containsText" dxfId="88" priority="67" operator="containsText" text="CR">
      <formula>NOT(ISERROR(SEARCH("CR",AE11)))</formula>
    </cfRule>
    <cfRule type="containsText" dxfId="87" priority="68" operator="containsText" text="VU">
      <formula>NOT(ISERROR(SEARCH("VU",AE11)))</formula>
    </cfRule>
  </conditionalFormatting>
  <conditionalFormatting sqref="U11:AC224">
    <cfRule type="expression" dxfId="86" priority="44" stopIfTrue="1">
      <formula>U11="?"</formula>
    </cfRule>
    <cfRule type="containsText" dxfId="85" priority="45" stopIfTrue="1" operator="containsText" text="˚">
      <formula>NOT(ISERROR(SEARCH("˚",U11)))</formula>
    </cfRule>
    <cfRule type="expression" dxfId="84" priority="46">
      <formula>$I11="RE"</formula>
    </cfRule>
    <cfRule type="expression" dxfId="83" priority="47">
      <formula>AND($I11="EN",OR(U11="Φ",U11="↓"))</formula>
    </cfRule>
    <cfRule type="expression" dxfId="82" priority="48">
      <formula>AND($I11="VU",OR(U11="H"))</formula>
    </cfRule>
    <cfRule type="expression" dxfId="81" priority="49">
      <formula>AND($I11="NT",OR(U11="H"))</formula>
    </cfRule>
    <cfRule type="expression" dxfId="80" priority="50">
      <formula>AND($I11="LC",OR(U11="H"))</formula>
    </cfRule>
    <cfRule type="expression" dxfId="79" priority="51">
      <formula>AND($I11="DD",OR(U11="H"))</formula>
    </cfRule>
    <cfRule type="expression" dxfId="78" priority="52">
      <formula>AND($I11="NA",OR(U11="H"))</formula>
    </cfRule>
    <cfRule type="expression" dxfId="77" priority="53">
      <formula>AND($I11="RE",OR(U11="•",U11="†"))</formula>
    </cfRule>
    <cfRule type="expression" dxfId="76" priority="54">
      <formula>AND($I11="CR",OR(U11="•",U11="†",U11="Φ",U11="˚"))</formula>
    </cfRule>
    <cfRule type="expression" dxfId="75" priority="55">
      <formula>AND($I11="EN",OR(U11="•",U11="†"))</formula>
    </cfRule>
    <cfRule type="expression" dxfId="74" priority="56">
      <formula>AND($I11="VU",OR(U11="•",U11="†"))</formula>
    </cfRule>
    <cfRule type="expression" dxfId="73" priority="57">
      <formula>AND($I11="NT",OR(U11="•",U11="†"))</formula>
    </cfRule>
    <cfRule type="expression" dxfId="72" priority="58">
      <formula>AND($I11="LC",OR(U11="•",U11="†"))</formula>
    </cfRule>
    <cfRule type="expression" dxfId="71" priority="59">
      <formula>AND($I11="DD",OR(U11="•",U11="†"))</formula>
    </cfRule>
    <cfRule type="expression" dxfId="70" priority="60">
      <formula>AND($I11="NA",OR(U11="•",U11="†"))</formula>
    </cfRule>
  </conditionalFormatting>
  <conditionalFormatting sqref="S225">
    <cfRule type="containsText" dxfId="69" priority="41" operator="containsText" text="CR">
      <formula>NOT(ISERROR(SEARCH("CR",S225)))</formula>
    </cfRule>
  </conditionalFormatting>
  <conditionalFormatting sqref="S225">
    <cfRule type="containsText" dxfId="68" priority="42" operator="containsText" text="VU">
      <formula>NOT(ISERROR(SEARCH("VU",S225)))</formula>
    </cfRule>
  </conditionalFormatting>
  <conditionalFormatting sqref="S225">
    <cfRule type="containsText" dxfId="67" priority="35" operator="containsText" text="NA">
      <formula>NOT(ISERROR(SEARCH("NA",S225)))</formula>
    </cfRule>
    <cfRule type="containsText" dxfId="66" priority="36" operator="containsText" text="DD">
      <formula>NOT(ISERROR(SEARCH("DD",S225)))</formula>
    </cfRule>
    <cfRule type="containsText" dxfId="65" priority="37" operator="containsText" text="LC">
      <formula>NOT(ISERROR(SEARCH("LC",S225)))</formula>
    </cfRule>
    <cfRule type="containsText" dxfId="64" priority="38" operator="containsText" text="NT">
      <formula>NOT(ISERROR(SEARCH("NT",S225)))</formula>
    </cfRule>
    <cfRule type="containsText" dxfId="63" priority="39" operator="containsText" text="RE">
      <formula>NOT(ISERROR(SEARCH("RE",S225)))</formula>
    </cfRule>
    <cfRule type="containsText" dxfId="62" priority="40" operator="containsText" text="EN">
      <formula>NOT(ISERROR(SEARCH("EN",S225)))</formula>
    </cfRule>
  </conditionalFormatting>
  <conditionalFormatting sqref="N225">
    <cfRule type="containsText" dxfId="61" priority="27" operator="containsText" text="NA">
      <formula>NOT(ISERROR(SEARCH("NA",N225)))</formula>
    </cfRule>
    <cfRule type="containsText" dxfId="60" priority="28" operator="containsText" text="DD">
      <formula>NOT(ISERROR(SEARCH("DD",N225)))</formula>
    </cfRule>
    <cfRule type="containsText" dxfId="59" priority="29" operator="containsText" text="LC">
      <formula>NOT(ISERROR(SEARCH("LC",N225)))</formula>
    </cfRule>
    <cfRule type="containsText" dxfId="58" priority="30" operator="containsText" text="NT">
      <formula>NOT(ISERROR(SEARCH("NT",N225)))</formula>
    </cfRule>
    <cfRule type="containsText" dxfId="57" priority="31" operator="containsText" text="RE">
      <formula>NOT(ISERROR(SEARCH("RE",N225)))</formula>
    </cfRule>
    <cfRule type="containsText" dxfId="56" priority="32" operator="containsText" text="EN">
      <formula>NOT(ISERROR(SEARCH("EN",N225)))</formula>
    </cfRule>
  </conditionalFormatting>
  <conditionalFormatting sqref="N225">
    <cfRule type="containsText" dxfId="55" priority="33" operator="containsText" text="CR">
      <formula>NOT(ISERROR(SEARCH("CR",N225)))</formula>
    </cfRule>
  </conditionalFormatting>
  <conditionalFormatting sqref="N225">
    <cfRule type="containsText" dxfId="54" priority="34" operator="containsText" text="VU">
      <formula>NOT(ISERROR(SEARCH("VU",N225)))</formula>
    </cfRule>
  </conditionalFormatting>
  <conditionalFormatting sqref="AE225:AF225">
    <cfRule type="containsText" dxfId="53" priority="19" operator="containsText" text="NA">
      <formula>NOT(ISERROR(SEARCH("NA",AE225)))</formula>
    </cfRule>
    <cfRule type="containsText" dxfId="52" priority="20" operator="containsText" text="DD">
      <formula>NOT(ISERROR(SEARCH("DD",AE225)))</formula>
    </cfRule>
    <cfRule type="containsText" dxfId="51" priority="21" operator="containsText" text="LC">
      <formula>NOT(ISERROR(SEARCH("LC",AE225)))</formula>
    </cfRule>
    <cfRule type="containsText" dxfId="50" priority="22" operator="containsText" text="NT">
      <formula>NOT(ISERROR(SEARCH("NT",AE225)))</formula>
    </cfRule>
    <cfRule type="containsText" dxfId="49" priority="23" operator="containsText" text="RE">
      <formula>NOT(ISERROR(SEARCH("RE",AE225)))</formula>
    </cfRule>
    <cfRule type="containsText" dxfId="48" priority="24" operator="containsText" text="EN">
      <formula>NOT(ISERROR(SEARCH("EN",AE225)))</formula>
    </cfRule>
    <cfRule type="containsText" dxfId="47" priority="25" operator="containsText" text="CR">
      <formula>NOT(ISERROR(SEARCH("CR",AE225)))</formula>
    </cfRule>
    <cfRule type="containsText" dxfId="46" priority="26" operator="containsText" text="VU">
      <formula>NOT(ISERROR(SEARCH("VU",AE225)))</formula>
    </cfRule>
  </conditionalFormatting>
  <conditionalFormatting sqref="U225:AC225">
    <cfRule type="expression" dxfId="45" priority="2" stopIfTrue="1">
      <formula>U225="?"</formula>
    </cfRule>
    <cfRule type="containsText" dxfId="44" priority="3" stopIfTrue="1" operator="containsText" text="˚">
      <formula>NOT(ISERROR(SEARCH("˚",U225)))</formula>
    </cfRule>
    <cfRule type="expression" dxfId="43" priority="4">
      <formula>$I225="RE"</formula>
    </cfRule>
    <cfRule type="expression" dxfId="42" priority="5">
      <formula>AND($I225="EN",OR(U225="Φ",U225="↓"))</formula>
    </cfRule>
    <cfRule type="expression" dxfId="41" priority="6">
      <formula>AND($I225="VU",OR(U225="H"))</formula>
    </cfRule>
    <cfRule type="expression" dxfId="40" priority="7">
      <formula>AND($I225="NT",OR(U225="H"))</formula>
    </cfRule>
    <cfRule type="expression" dxfId="39" priority="8">
      <formula>AND($I225="LC",OR(U225="H"))</formula>
    </cfRule>
    <cfRule type="expression" dxfId="38" priority="9">
      <formula>AND($I225="DD",OR(U225="H"))</formula>
    </cfRule>
    <cfRule type="expression" dxfId="37" priority="10">
      <formula>AND($I225="NA",OR(U225="H"))</formula>
    </cfRule>
    <cfRule type="expression" dxfId="36" priority="11">
      <formula>AND($I225="RE",OR(U225="•",U225="†"))</formula>
    </cfRule>
    <cfRule type="expression" dxfId="35" priority="12">
      <formula>AND($I225="CR",OR(U225="•",U225="†",U225="Φ",U225="˚"))</formula>
    </cfRule>
    <cfRule type="expression" dxfId="34" priority="13">
      <formula>AND($I225="EN",OR(U225="•",U225="†"))</formula>
    </cfRule>
    <cfRule type="expression" dxfId="33" priority="14">
      <formula>AND($I225="VU",OR(U225="•",U225="†"))</formula>
    </cfRule>
    <cfRule type="expression" dxfId="32" priority="15">
      <formula>AND($I225="NT",OR(U225="•",U225="†"))</formula>
    </cfRule>
    <cfRule type="expression" dxfId="31" priority="16">
      <formula>AND($I225="LC",OR(U225="•",U225="†"))</formula>
    </cfRule>
    <cfRule type="expression" dxfId="30" priority="17">
      <formula>AND($I225="DD",OR(U225="•",U225="†"))</formula>
    </cfRule>
    <cfRule type="expression" dxfId="29" priority="18">
      <formula>AND($I225="NA",OR(U225="•",U225="†"))</formula>
    </cfRule>
  </conditionalFormatting>
  <dataValidations count="2">
    <dataValidation type="list" allowBlank="1" showInputMessage="1" showErrorMessage="1" sqref="R11:R43" xr:uid="{00000000-0002-0000-0200-000000000000}">
      <formula1>"↘,↗,∘↗,→,↘→,↗→,↘?,↗?,→?,?,NE"</formula1>
    </dataValidation>
    <dataValidation type="list" allowBlank="1" showInputMessage="1" showErrorMessage="1" sqref="Q11:Q225 R44:R225" xr:uid="{00000000-0002-0000-0200-000001000000}">
      <formula1>"↘,↗,°↗,→,↘→,↗→,↘?,↗?,→?,?,NE"</formula1>
    </dataValidation>
  </dataValidations>
  <printOptions horizontalCentered="1"/>
  <pageMargins left="0" right="0" top="0" bottom="0" header="0" footer="0.51181102362204722"/>
  <pageSetup paperSize="9" scale="31" fitToHeight="3" orientation="landscape" r:id="rId1"/>
  <headerFooter>
    <oddFooter>&amp;C&amp;"Calibri,Normal"&amp;K585858ODONAT Grand Est (coord.), 2022 - Liste rouge des Odonates du Grand Est (V1.0)   -   &amp;P / &amp;N</oddFooter>
  </headerFooter>
  <extLst>
    <ext xmlns:x14="http://schemas.microsoft.com/office/spreadsheetml/2009/9/main" uri="{78C0D931-6437-407d-A8EE-F0AAD7539E65}">
      <x14:conditionalFormattings>
        <x14:conditionalFormatting xmlns:xm="http://schemas.microsoft.com/office/excel/2006/main">
          <x14:cfRule type="containsText" priority="43" stopIfTrue="1" operator="containsText" id="{F2051B9E-EBC7-4628-A747-81A15B1B8AC9}">
            <xm:f>NOT(ISERROR(SEARCH("-",U11)))</xm:f>
            <xm:f>"-"</xm:f>
            <x14:dxf>
              <font>
                <color theme="1" tint="0.499984740745262"/>
              </font>
              <fill>
                <patternFill>
                  <bgColor theme="0"/>
                </patternFill>
              </fill>
            </x14:dxf>
          </x14:cfRule>
          <xm:sqref>U11:AC224</xm:sqref>
        </x14:conditionalFormatting>
        <x14:conditionalFormatting xmlns:xm="http://schemas.microsoft.com/office/excel/2006/main">
          <x14:cfRule type="containsText" priority="1" stopIfTrue="1" operator="containsText" id="{BC047012-EEB0-134F-BBE2-BA7CFB438EF9}">
            <xm:f>NOT(ISERROR(SEARCH("-",U225)))</xm:f>
            <xm:f>"-"</xm:f>
            <x14:dxf>
              <font>
                <color theme="1" tint="0.499984740745262"/>
              </font>
              <fill>
                <patternFill>
                  <bgColor theme="0"/>
                </patternFill>
              </fill>
            </x14:dxf>
          </x14:cfRule>
          <xm:sqref>U225:AC225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224"/>
  <sheetViews>
    <sheetView zoomScaleNormal="100" zoomScaleSheetLayoutView="148" workbookViewId="0">
      <selection sqref="A1:XFD2"/>
    </sheetView>
  </sheetViews>
  <sheetFormatPr baseColWidth="10" defaultRowHeight="16"/>
  <cols>
    <col min="1" max="1" width="2.83203125" style="411" customWidth="1"/>
    <col min="2" max="2" width="12.83203125" style="126" customWidth="1"/>
    <col min="3" max="3" width="16.83203125" style="126" customWidth="1"/>
    <col min="4" max="4" width="33.83203125" style="127" customWidth="1"/>
    <col min="5" max="5" width="33.83203125" style="128" customWidth="1"/>
    <col min="6" max="6" width="8.83203125" style="130" customWidth="1"/>
    <col min="7" max="7" width="22.83203125" style="129" customWidth="1"/>
    <col min="8" max="8" width="100.83203125" style="125" customWidth="1"/>
    <col min="9" max="10" width="100.83203125" style="124" customWidth="1"/>
    <col min="11" max="11" width="21.33203125" customWidth="1"/>
  </cols>
  <sheetData>
    <row r="1" spans="1:10" ht="50" customHeight="1">
      <c r="A1" s="376"/>
      <c r="B1" s="378" t="s">
        <v>21</v>
      </c>
      <c r="C1" s="118"/>
      <c r="D1" s="119"/>
      <c r="E1" s="119"/>
      <c r="F1" s="119"/>
      <c r="G1" s="119"/>
      <c r="H1" s="119"/>
      <c r="I1" s="119"/>
      <c r="J1" s="119"/>
    </row>
    <row r="2" spans="1:10" ht="50" customHeight="1">
      <c r="A2" s="150"/>
      <c r="B2" s="880" t="s">
        <v>1217</v>
      </c>
      <c r="C2" s="5"/>
      <c r="D2" s="120"/>
      <c r="E2" s="120"/>
      <c r="F2" s="120"/>
      <c r="G2" s="120"/>
      <c r="H2" s="120"/>
      <c r="I2" s="120"/>
      <c r="J2" s="120"/>
    </row>
    <row r="3" spans="1:10" ht="20" customHeight="1">
      <c r="A3" s="51"/>
      <c r="B3" s="338" t="s">
        <v>883</v>
      </c>
      <c r="C3" s="51"/>
      <c r="D3" s="121"/>
      <c r="E3" s="121"/>
      <c r="F3" s="121"/>
      <c r="G3" s="121"/>
      <c r="H3" s="121"/>
      <c r="I3" s="121"/>
      <c r="J3" s="121"/>
    </row>
    <row r="4" spans="1:10" ht="20" customHeight="1">
      <c r="A4" s="51"/>
      <c r="B4" s="930" t="s">
        <v>1218</v>
      </c>
      <c r="C4" s="51"/>
      <c r="D4" s="121"/>
      <c r="E4" s="121"/>
      <c r="F4" s="121"/>
      <c r="G4" s="121"/>
      <c r="H4" s="121"/>
      <c r="I4" s="121"/>
      <c r="J4" s="121"/>
    </row>
    <row r="5" spans="1:10" ht="70" customHeight="1">
      <c r="A5" s="51"/>
      <c r="B5" s="121"/>
      <c r="C5" s="52" t="s">
        <v>53</v>
      </c>
      <c r="D5" s="123"/>
      <c r="E5" s="123"/>
      <c r="F5" s="122"/>
      <c r="G5" s="121"/>
      <c r="H5" s="121"/>
      <c r="I5" s="121"/>
      <c r="J5" s="121"/>
    </row>
    <row r="6" spans="1:10" ht="70" customHeight="1">
      <c r="A6" s="409"/>
      <c r="B6" s="889" t="s">
        <v>55</v>
      </c>
      <c r="C6" s="889" t="s">
        <v>54</v>
      </c>
      <c r="D6" s="889" t="s">
        <v>50</v>
      </c>
      <c r="E6" s="889" t="s">
        <v>51</v>
      </c>
      <c r="F6" s="890" t="s">
        <v>52</v>
      </c>
      <c r="G6" s="891" t="s">
        <v>17</v>
      </c>
      <c r="H6" s="121"/>
      <c r="I6" s="121"/>
      <c r="J6" s="121"/>
    </row>
    <row r="7" spans="1:10" ht="26" customHeight="1">
      <c r="A7" s="410"/>
      <c r="B7" s="892">
        <v>2103</v>
      </c>
      <c r="C7" s="893" t="s">
        <v>1221</v>
      </c>
      <c r="D7" s="894" t="s">
        <v>922</v>
      </c>
      <c r="E7" s="895" t="s">
        <v>923</v>
      </c>
      <c r="F7" s="898" t="s">
        <v>8</v>
      </c>
      <c r="G7" s="896" t="s">
        <v>130</v>
      </c>
      <c r="H7" s="121"/>
      <c r="I7" s="121"/>
      <c r="J7" s="121"/>
    </row>
    <row r="8" spans="1:10" ht="26" customHeight="1">
      <c r="A8" s="410"/>
      <c r="B8" s="892">
        <v>97</v>
      </c>
      <c r="C8" s="893" t="s">
        <v>1221</v>
      </c>
      <c r="D8" s="894" t="s">
        <v>1225</v>
      </c>
      <c r="E8" s="895" t="s">
        <v>1226</v>
      </c>
      <c r="F8" s="898" t="s">
        <v>8</v>
      </c>
      <c r="G8" s="896" t="s">
        <v>1200</v>
      </c>
      <c r="H8" s="121"/>
      <c r="I8" s="121"/>
      <c r="J8" s="121"/>
    </row>
    <row r="9" spans="1:10" ht="26" customHeight="1">
      <c r="A9" s="410"/>
      <c r="B9" s="892">
        <v>96</v>
      </c>
      <c r="C9" s="893" t="s">
        <v>1221</v>
      </c>
      <c r="D9" s="894" t="s">
        <v>1222</v>
      </c>
      <c r="E9" s="895" t="s">
        <v>1224</v>
      </c>
      <c r="F9" s="898" t="s">
        <v>8</v>
      </c>
      <c r="G9" s="896" t="s">
        <v>130</v>
      </c>
      <c r="H9" s="121"/>
      <c r="I9" s="121"/>
      <c r="J9" s="121"/>
    </row>
    <row r="10" spans="1:10" ht="26" customHeight="1">
      <c r="A10" s="410"/>
      <c r="B10" s="892">
        <v>203</v>
      </c>
      <c r="C10" s="893" t="s">
        <v>1221</v>
      </c>
      <c r="D10" s="894" t="s">
        <v>1171</v>
      </c>
      <c r="E10" s="895" t="s">
        <v>1172</v>
      </c>
      <c r="F10" s="898" t="s">
        <v>8</v>
      </c>
      <c r="G10" s="896" t="s">
        <v>1197</v>
      </c>
      <c r="H10" s="121"/>
      <c r="I10" s="121"/>
      <c r="J10" s="121"/>
    </row>
    <row r="11" spans="1:10" ht="26" customHeight="1">
      <c r="A11" s="410"/>
      <c r="B11" s="892">
        <v>220</v>
      </c>
      <c r="C11" s="893" t="s">
        <v>1221</v>
      </c>
      <c r="D11" s="894" t="s">
        <v>1086</v>
      </c>
      <c r="E11" s="895" t="s">
        <v>1230</v>
      </c>
      <c r="F11" s="898" t="s">
        <v>8</v>
      </c>
      <c r="G11" s="896" t="s">
        <v>130</v>
      </c>
      <c r="H11" s="121"/>
      <c r="I11" s="121"/>
      <c r="J11" s="121"/>
    </row>
    <row r="12" spans="1:10" ht="26" customHeight="1">
      <c r="A12" s="410"/>
      <c r="B12" s="892">
        <v>222</v>
      </c>
      <c r="C12" s="893" t="s">
        <v>1221</v>
      </c>
      <c r="D12" s="894" t="s">
        <v>1231</v>
      </c>
      <c r="E12" s="895" t="s">
        <v>1232</v>
      </c>
      <c r="F12" s="898" t="s">
        <v>8</v>
      </c>
      <c r="G12" s="896" t="s">
        <v>1197</v>
      </c>
      <c r="H12" s="121"/>
      <c r="I12" s="121"/>
      <c r="J12" s="121"/>
    </row>
    <row r="13" spans="1:10" ht="26" customHeight="1" thickBot="1">
      <c r="A13" s="410"/>
      <c r="B13" s="892">
        <v>86</v>
      </c>
      <c r="C13" s="893" t="s">
        <v>1221</v>
      </c>
      <c r="D13" s="894" t="s">
        <v>1227</v>
      </c>
      <c r="E13" s="895" t="s">
        <v>1229</v>
      </c>
      <c r="F13" s="940" t="s">
        <v>8</v>
      </c>
      <c r="G13" s="897" t="s">
        <v>1197</v>
      </c>
      <c r="H13" s="121"/>
      <c r="I13" s="121"/>
      <c r="J13" s="121"/>
    </row>
    <row r="14" spans="1:10" ht="26" customHeight="1" thickTop="1" thickBot="1">
      <c r="A14" s="410"/>
      <c r="B14" s="941">
        <v>2908</v>
      </c>
      <c r="C14" s="942" t="s">
        <v>1221</v>
      </c>
      <c r="D14" s="943" t="s">
        <v>1185</v>
      </c>
      <c r="E14" s="944" t="s">
        <v>1186</v>
      </c>
      <c r="F14" s="945" t="s">
        <v>1</v>
      </c>
      <c r="G14" s="946" t="s">
        <v>1198</v>
      </c>
      <c r="H14" s="121"/>
      <c r="I14" s="121"/>
      <c r="J14" s="121"/>
    </row>
    <row r="15" spans="1:10" ht="26" customHeight="1" thickTop="1" thickBot="1">
      <c r="A15" s="410"/>
      <c r="B15" s="941">
        <v>196</v>
      </c>
      <c r="C15" s="942" t="s">
        <v>1221</v>
      </c>
      <c r="D15" s="943" t="s">
        <v>1169</v>
      </c>
      <c r="E15" s="944" t="s">
        <v>1170</v>
      </c>
      <c r="F15" s="945" t="s">
        <v>1</v>
      </c>
      <c r="G15" s="946" t="s">
        <v>1198</v>
      </c>
      <c r="H15" s="121"/>
      <c r="I15" s="121"/>
      <c r="J15" s="121"/>
    </row>
    <row r="16" spans="1:10" ht="26" customHeight="1" thickTop="1" thickBot="1">
      <c r="A16" s="410"/>
      <c r="B16" s="941">
        <v>1926</v>
      </c>
      <c r="C16" s="942" t="s">
        <v>1221</v>
      </c>
      <c r="D16" s="943" t="s">
        <v>1177</v>
      </c>
      <c r="E16" s="944" t="s">
        <v>1178</v>
      </c>
      <c r="F16" s="945" t="s">
        <v>1</v>
      </c>
      <c r="G16" s="946" t="s">
        <v>1445</v>
      </c>
      <c r="H16" s="121"/>
      <c r="I16" s="121"/>
      <c r="J16" s="121"/>
    </row>
    <row r="17" spans="1:10" ht="26" customHeight="1" thickTop="1" thickBot="1">
      <c r="A17" s="410"/>
      <c r="B17" s="941">
        <v>2274</v>
      </c>
      <c r="C17" s="942" t="s">
        <v>1221</v>
      </c>
      <c r="D17" s="943" t="s">
        <v>971</v>
      </c>
      <c r="E17" s="944" t="s">
        <v>972</v>
      </c>
      <c r="F17" s="945" t="s">
        <v>1</v>
      </c>
      <c r="G17" s="946" t="s">
        <v>1198</v>
      </c>
      <c r="H17" s="121"/>
      <c r="I17" s="121"/>
      <c r="J17" s="121"/>
    </row>
    <row r="18" spans="1:10" ht="26" customHeight="1" thickTop="1" thickBot="1">
      <c r="A18" s="410"/>
      <c r="B18" s="941">
        <v>191</v>
      </c>
      <c r="C18" s="942" t="s">
        <v>1221</v>
      </c>
      <c r="D18" s="943" t="s">
        <v>1166</v>
      </c>
      <c r="E18" s="944" t="s">
        <v>1168</v>
      </c>
      <c r="F18" s="945" t="s">
        <v>1</v>
      </c>
      <c r="G18" s="946" t="s">
        <v>1199</v>
      </c>
      <c r="H18" s="121"/>
      <c r="I18" s="121"/>
      <c r="J18" s="121"/>
    </row>
    <row r="19" spans="1:10" ht="26" customHeight="1" thickTop="1" thickBot="1">
      <c r="A19" s="410"/>
      <c r="B19" s="916">
        <v>89</v>
      </c>
      <c r="C19" s="899" t="s">
        <v>1221</v>
      </c>
      <c r="D19" s="900" t="s">
        <v>1233</v>
      </c>
      <c r="E19" s="901" t="s">
        <v>1234</v>
      </c>
      <c r="F19" s="939" t="s">
        <v>1</v>
      </c>
      <c r="G19" s="902" t="s">
        <v>1199</v>
      </c>
      <c r="H19" s="121"/>
      <c r="I19" s="121"/>
      <c r="J19" s="121"/>
    </row>
    <row r="20" spans="1:10" ht="26" customHeight="1">
      <c r="A20" s="410"/>
      <c r="B20" s="892">
        <v>151</v>
      </c>
      <c r="C20" s="893" t="s">
        <v>1221</v>
      </c>
      <c r="D20" s="894" t="s">
        <v>1164</v>
      </c>
      <c r="E20" s="895" t="s">
        <v>1165</v>
      </c>
      <c r="F20" s="903" t="s">
        <v>0</v>
      </c>
      <c r="G20" s="896"/>
      <c r="H20" s="121"/>
      <c r="I20" s="121"/>
      <c r="J20" s="121"/>
    </row>
    <row r="21" spans="1:10" ht="26" customHeight="1">
      <c r="A21" s="410"/>
      <c r="B21" s="892">
        <v>166</v>
      </c>
      <c r="C21" s="893" t="s">
        <v>1221</v>
      </c>
      <c r="D21" s="894" t="s">
        <v>998</v>
      </c>
      <c r="E21" s="895" t="s">
        <v>999</v>
      </c>
      <c r="F21" s="903" t="s">
        <v>0</v>
      </c>
      <c r="G21" s="896"/>
      <c r="H21" s="121"/>
      <c r="I21" s="121"/>
      <c r="J21" s="121"/>
    </row>
    <row r="22" spans="1:10" ht="26" customHeight="1">
      <c r="A22" s="410"/>
      <c r="B22" s="892">
        <v>175</v>
      </c>
      <c r="C22" s="893" t="s">
        <v>1221</v>
      </c>
      <c r="D22" s="894" t="s">
        <v>1084</v>
      </c>
      <c r="E22" s="895" t="s">
        <v>1085</v>
      </c>
      <c r="F22" s="903" t="s">
        <v>0</v>
      </c>
      <c r="G22" s="896"/>
      <c r="H22" s="121"/>
      <c r="I22" s="121"/>
      <c r="J22" s="121"/>
    </row>
    <row r="23" spans="1:10" ht="26" customHeight="1">
      <c r="A23" s="410"/>
      <c r="B23" s="892">
        <v>153</v>
      </c>
      <c r="C23" s="893" t="s">
        <v>1221</v>
      </c>
      <c r="D23" s="894" t="s">
        <v>1102</v>
      </c>
      <c r="E23" s="895" t="s">
        <v>1103</v>
      </c>
      <c r="F23" s="903" t="s">
        <v>0</v>
      </c>
      <c r="G23" s="896"/>
      <c r="H23" s="121"/>
      <c r="I23" s="121"/>
      <c r="J23" s="121"/>
    </row>
    <row r="24" spans="1:10" ht="26" customHeight="1">
      <c r="A24" s="410"/>
      <c r="B24" s="892">
        <v>150</v>
      </c>
      <c r="C24" s="893" t="s">
        <v>1221</v>
      </c>
      <c r="D24" s="894" t="s">
        <v>894</v>
      </c>
      <c r="E24" s="895" t="s">
        <v>895</v>
      </c>
      <c r="F24" s="903" t="s">
        <v>0</v>
      </c>
      <c r="G24" s="896"/>
      <c r="H24" s="121"/>
      <c r="I24" s="121"/>
      <c r="J24" s="121"/>
    </row>
    <row r="25" spans="1:10" ht="26" customHeight="1">
      <c r="A25" s="410"/>
      <c r="B25" s="892">
        <v>7076</v>
      </c>
      <c r="C25" s="893" t="s">
        <v>1221</v>
      </c>
      <c r="D25" s="894" t="s">
        <v>1032</v>
      </c>
      <c r="E25" s="895" t="s">
        <v>1033</v>
      </c>
      <c r="F25" s="903" t="s">
        <v>0</v>
      </c>
      <c r="G25" s="896"/>
      <c r="H25" s="121"/>
      <c r="I25" s="121"/>
      <c r="J25" s="121"/>
    </row>
    <row r="26" spans="1:10" ht="26" customHeight="1">
      <c r="A26" s="410"/>
      <c r="B26" s="947">
        <v>8916</v>
      </c>
      <c r="C26" s="893" t="s">
        <v>1221</v>
      </c>
      <c r="D26" s="894" t="s">
        <v>1054</v>
      </c>
      <c r="E26" s="895" t="s">
        <v>1237</v>
      </c>
      <c r="F26" s="903" t="s">
        <v>0</v>
      </c>
      <c r="G26" s="896"/>
      <c r="H26" s="121"/>
      <c r="I26" s="121"/>
      <c r="J26" s="121"/>
    </row>
    <row r="27" spans="1:10" ht="26" customHeight="1">
      <c r="A27" s="410"/>
      <c r="B27" s="892">
        <v>1831</v>
      </c>
      <c r="C27" s="893" t="s">
        <v>1221</v>
      </c>
      <c r="D27" s="894" t="s">
        <v>1113</v>
      </c>
      <c r="E27" s="895" t="s">
        <v>1114</v>
      </c>
      <c r="F27" s="903" t="s">
        <v>0</v>
      </c>
      <c r="G27" s="896"/>
      <c r="H27" s="121"/>
      <c r="I27" s="121"/>
      <c r="J27" s="121"/>
    </row>
    <row r="28" spans="1:10" ht="26" customHeight="1">
      <c r="A28" s="410"/>
      <c r="B28" s="892">
        <v>2584</v>
      </c>
      <c r="C28" s="893" t="s">
        <v>1221</v>
      </c>
      <c r="D28" s="894" t="s">
        <v>1001</v>
      </c>
      <c r="E28" s="895" t="s">
        <v>1002</v>
      </c>
      <c r="F28" s="903" t="s">
        <v>0</v>
      </c>
      <c r="G28" s="896"/>
      <c r="H28" s="121"/>
      <c r="I28" s="121"/>
      <c r="J28" s="121"/>
    </row>
    <row r="29" spans="1:10" ht="26" customHeight="1">
      <c r="A29" s="410"/>
      <c r="B29" s="892">
        <v>2700</v>
      </c>
      <c r="C29" s="893" t="s">
        <v>1221</v>
      </c>
      <c r="D29" s="894" t="s">
        <v>1104</v>
      </c>
      <c r="E29" s="895" t="s">
        <v>1105</v>
      </c>
      <c r="F29" s="903" t="s">
        <v>0</v>
      </c>
      <c r="G29" s="896"/>
      <c r="H29" s="121"/>
      <c r="I29" s="121"/>
      <c r="J29" s="121"/>
    </row>
    <row r="30" spans="1:10" ht="26" customHeight="1">
      <c r="A30" s="410"/>
      <c r="B30" s="892">
        <v>1939</v>
      </c>
      <c r="C30" s="893" t="s">
        <v>1221</v>
      </c>
      <c r="D30" s="894" t="s">
        <v>1179</v>
      </c>
      <c r="E30" s="895" t="s">
        <v>1180</v>
      </c>
      <c r="F30" s="903" t="s">
        <v>0</v>
      </c>
      <c r="G30" s="896"/>
      <c r="H30" s="121"/>
      <c r="I30" s="121"/>
      <c r="J30" s="121"/>
    </row>
    <row r="31" spans="1:10" ht="26" customHeight="1">
      <c r="A31" s="410"/>
      <c r="B31" s="892">
        <v>1921</v>
      </c>
      <c r="C31" s="893" t="s">
        <v>1221</v>
      </c>
      <c r="D31" s="894" t="s">
        <v>918</v>
      </c>
      <c r="E31" s="895" t="s">
        <v>919</v>
      </c>
      <c r="F31" s="903" t="s">
        <v>0</v>
      </c>
      <c r="G31" s="896"/>
      <c r="H31" s="121"/>
      <c r="I31" s="121"/>
      <c r="J31" s="121"/>
    </row>
    <row r="32" spans="1:10" ht="26" customHeight="1">
      <c r="A32" s="410"/>
      <c r="B32" s="892">
        <v>226</v>
      </c>
      <c r="C32" s="893" t="s">
        <v>1221</v>
      </c>
      <c r="D32" s="894" t="s">
        <v>957</v>
      </c>
      <c r="E32" s="895" t="s">
        <v>958</v>
      </c>
      <c r="F32" s="903" t="s">
        <v>0</v>
      </c>
      <c r="G32" s="896"/>
      <c r="H32" s="121"/>
      <c r="I32" s="121"/>
      <c r="J32" s="121"/>
    </row>
    <row r="33" spans="1:10" ht="26" customHeight="1">
      <c r="A33" s="410"/>
      <c r="B33" s="892">
        <v>84</v>
      </c>
      <c r="C33" s="893" t="s">
        <v>1221</v>
      </c>
      <c r="D33" s="894" t="s">
        <v>1162</v>
      </c>
      <c r="E33" s="895" t="s">
        <v>1163</v>
      </c>
      <c r="F33" s="903" t="s">
        <v>0</v>
      </c>
      <c r="G33" s="896"/>
      <c r="H33" s="121"/>
      <c r="I33" s="121"/>
      <c r="J33" s="121"/>
    </row>
    <row r="34" spans="1:10" ht="26" customHeight="1">
      <c r="A34" s="410"/>
      <c r="B34" s="892">
        <v>2009</v>
      </c>
      <c r="C34" s="893" t="s">
        <v>1221</v>
      </c>
      <c r="D34" s="894" t="s">
        <v>1235</v>
      </c>
      <c r="E34" s="895" t="s">
        <v>1236</v>
      </c>
      <c r="F34" s="903" t="s">
        <v>0</v>
      </c>
      <c r="G34" s="896"/>
      <c r="H34" s="121"/>
      <c r="I34" s="121"/>
      <c r="J34" s="121"/>
    </row>
    <row r="35" spans="1:10" ht="26" customHeight="1">
      <c r="A35" s="410"/>
      <c r="B35" s="892">
        <v>176</v>
      </c>
      <c r="C35" s="893" t="s">
        <v>1221</v>
      </c>
      <c r="D35" s="894" t="s">
        <v>890</v>
      </c>
      <c r="E35" s="895" t="s">
        <v>891</v>
      </c>
      <c r="F35" s="903" t="s">
        <v>0</v>
      </c>
      <c r="G35" s="896"/>
      <c r="H35" s="121"/>
      <c r="I35" s="121"/>
      <c r="J35" s="121"/>
    </row>
    <row r="36" spans="1:10" ht="26" customHeight="1" thickBot="1">
      <c r="A36" s="410"/>
      <c r="B36" s="948">
        <v>2028</v>
      </c>
      <c r="C36" s="904" t="s">
        <v>1221</v>
      </c>
      <c r="D36" s="905" t="s">
        <v>968</v>
      </c>
      <c r="E36" s="906" t="s">
        <v>969</v>
      </c>
      <c r="F36" s="907" t="s">
        <v>0</v>
      </c>
      <c r="G36" s="908"/>
      <c r="H36" s="121"/>
      <c r="I36" s="121"/>
      <c r="J36" s="121"/>
    </row>
    <row r="37" spans="1:10" ht="26" customHeight="1" thickBot="1">
      <c r="A37" s="410"/>
      <c r="B37" s="892">
        <v>94</v>
      </c>
      <c r="C37" s="909" t="s">
        <v>1221</v>
      </c>
      <c r="D37" s="894" t="s">
        <v>1081</v>
      </c>
      <c r="E37" s="910" t="s">
        <v>1083</v>
      </c>
      <c r="F37" s="911" t="s">
        <v>29</v>
      </c>
      <c r="G37" s="896"/>
      <c r="H37" s="121"/>
      <c r="I37" s="121"/>
      <c r="J37" s="121"/>
    </row>
    <row r="38" spans="1:10" ht="26" customHeight="1">
      <c r="A38" s="410"/>
      <c r="B38" s="892">
        <v>10072</v>
      </c>
      <c r="C38" s="909" t="s">
        <v>1221</v>
      </c>
      <c r="D38" s="894" t="s">
        <v>951</v>
      </c>
      <c r="E38" s="910" t="s">
        <v>952</v>
      </c>
      <c r="F38" s="132" t="s">
        <v>7</v>
      </c>
      <c r="G38" s="896"/>
      <c r="H38" s="121"/>
      <c r="I38" s="121"/>
      <c r="J38" s="121"/>
    </row>
    <row r="39" spans="1:10" ht="26" customHeight="1">
      <c r="A39" s="410"/>
      <c r="B39" s="892">
        <v>2818</v>
      </c>
      <c r="C39" s="909" t="s">
        <v>1221</v>
      </c>
      <c r="D39" s="894" t="s">
        <v>1268</v>
      </c>
      <c r="E39" s="910" t="s">
        <v>1270</v>
      </c>
      <c r="F39" s="132" t="s">
        <v>7</v>
      </c>
      <c r="G39" s="896"/>
      <c r="H39" s="121"/>
      <c r="I39" s="121"/>
      <c r="J39" s="121"/>
    </row>
    <row r="40" spans="1:10" ht="26" customHeight="1">
      <c r="A40" s="410"/>
      <c r="B40" s="892">
        <v>2833</v>
      </c>
      <c r="C40" s="909" t="s">
        <v>1221</v>
      </c>
      <c r="D40" s="894" t="s">
        <v>1309</v>
      </c>
      <c r="E40" s="910" t="s">
        <v>1311</v>
      </c>
      <c r="F40" s="132" t="s">
        <v>7</v>
      </c>
      <c r="G40" s="896"/>
      <c r="H40" s="121"/>
      <c r="I40" s="121"/>
      <c r="J40" s="121"/>
    </row>
    <row r="41" spans="1:10" ht="26" customHeight="1">
      <c r="A41" s="410"/>
      <c r="B41" s="892">
        <v>2828</v>
      </c>
      <c r="C41" s="909" t="s">
        <v>1221</v>
      </c>
      <c r="D41" s="894" t="s">
        <v>1312</v>
      </c>
      <c r="E41" s="910" t="s">
        <v>1313</v>
      </c>
      <c r="F41" s="132" t="s">
        <v>7</v>
      </c>
      <c r="G41" s="896"/>
      <c r="H41" s="121"/>
      <c r="I41" s="121"/>
      <c r="J41" s="121"/>
    </row>
    <row r="42" spans="1:10" ht="26" customHeight="1">
      <c r="A42" s="410"/>
      <c r="B42" s="892">
        <v>2004</v>
      </c>
      <c r="C42" s="909" t="s">
        <v>1221</v>
      </c>
      <c r="D42" s="894" t="s">
        <v>1271</v>
      </c>
      <c r="E42" s="910" t="s">
        <v>1272</v>
      </c>
      <c r="F42" s="132" t="s">
        <v>7</v>
      </c>
      <c r="G42" s="896"/>
      <c r="H42" s="121"/>
      <c r="I42" s="121"/>
      <c r="J42" s="121"/>
    </row>
    <row r="43" spans="1:10" ht="26" customHeight="1">
      <c r="A43" s="410"/>
      <c r="B43" s="892">
        <v>2734</v>
      </c>
      <c r="C43" s="909" t="s">
        <v>1221</v>
      </c>
      <c r="D43" s="894" t="s">
        <v>908</v>
      </c>
      <c r="E43" s="910" t="s">
        <v>909</v>
      </c>
      <c r="F43" s="132" t="s">
        <v>7</v>
      </c>
      <c r="G43" s="896"/>
      <c r="H43" s="121"/>
      <c r="I43" s="121"/>
      <c r="J43" s="121"/>
    </row>
    <row r="44" spans="1:10" ht="26" customHeight="1">
      <c r="A44" s="410"/>
      <c r="B44" s="892">
        <v>2105</v>
      </c>
      <c r="C44" s="909" t="s">
        <v>1221</v>
      </c>
      <c r="D44" s="894" t="s">
        <v>1093</v>
      </c>
      <c r="E44" s="910" t="s">
        <v>1094</v>
      </c>
      <c r="F44" s="132" t="s">
        <v>7</v>
      </c>
      <c r="G44" s="896"/>
      <c r="H44" s="121"/>
      <c r="I44" s="121"/>
      <c r="J44" s="121"/>
    </row>
    <row r="45" spans="1:10" ht="26" customHeight="1">
      <c r="A45" s="410"/>
      <c r="B45" s="892">
        <v>2104</v>
      </c>
      <c r="C45" s="909" t="s">
        <v>1221</v>
      </c>
      <c r="D45" s="894" t="s">
        <v>1367</v>
      </c>
      <c r="E45" s="910" t="s">
        <v>1368</v>
      </c>
      <c r="F45" s="132" t="s">
        <v>7</v>
      </c>
      <c r="G45" s="896"/>
      <c r="H45" s="121"/>
      <c r="I45" s="121"/>
      <c r="J45" s="121"/>
    </row>
    <row r="46" spans="1:10" ht="26" customHeight="1">
      <c r="A46" s="410"/>
      <c r="B46" s="892">
        <v>2176</v>
      </c>
      <c r="C46" s="909" t="s">
        <v>1221</v>
      </c>
      <c r="D46" s="894" t="s">
        <v>1375</v>
      </c>
      <c r="E46" s="910" t="s">
        <v>1376</v>
      </c>
      <c r="F46" s="132" t="s">
        <v>7</v>
      </c>
      <c r="G46" s="896"/>
      <c r="H46" s="121"/>
      <c r="I46" s="121"/>
      <c r="J46" s="121"/>
    </row>
    <row r="47" spans="1:10" ht="26" customHeight="1">
      <c r="A47" s="410"/>
      <c r="B47" s="892">
        <v>2169</v>
      </c>
      <c r="C47" s="909" t="s">
        <v>1221</v>
      </c>
      <c r="D47" s="894" t="s">
        <v>1373</v>
      </c>
      <c r="E47" s="910" t="s">
        <v>1374</v>
      </c>
      <c r="F47" s="132" t="s">
        <v>7</v>
      </c>
      <c r="G47" s="896"/>
      <c r="H47" s="121"/>
      <c r="I47" s="121"/>
      <c r="J47" s="121"/>
    </row>
    <row r="48" spans="1:10" ht="26" customHeight="1">
      <c r="A48" s="410"/>
      <c r="B48" s="892">
        <v>2186</v>
      </c>
      <c r="C48" s="909" t="s">
        <v>1221</v>
      </c>
      <c r="D48" s="894" t="s">
        <v>1275</v>
      </c>
      <c r="E48" s="910" t="s">
        <v>1277</v>
      </c>
      <c r="F48" s="132" t="s">
        <v>7</v>
      </c>
      <c r="G48" s="896"/>
      <c r="H48" s="121"/>
      <c r="I48" s="121"/>
      <c r="J48" s="121"/>
    </row>
    <row r="49" spans="1:10" ht="26" customHeight="1">
      <c r="A49" s="410"/>
      <c r="B49" s="892">
        <v>2181</v>
      </c>
      <c r="C49" s="909" t="s">
        <v>1221</v>
      </c>
      <c r="D49" s="894" t="s">
        <v>1273</v>
      </c>
      <c r="E49" s="910" t="s">
        <v>1274</v>
      </c>
      <c r="F49" s="132" t="s">
        <v>7</v>
      </c>
      <c r="G49" s="896"/>
      <c r="H49" s="121"/>
      <c r="I49" s="121"/>
      <c r="J49" s="121"/>
    </row>
    <row r="50" spans="1:10" ht="26" customHeight="1">
      <c r="A50" s="410"/>
      <c r="B50" s="892">
        <v>2130</v>
      </c>
      <c r="C50" s="909" t="s">
        <v>1221</v>
      </c>
      <c r="D50" s="894" t="s">
        <v>1377</v>
      </c>
      <c r="E50" s="910" t="s">
        <v>1378</v>
      </c>
      <c r="F50" s="132" t="s">
        <v>7</v>
      </c>
      <c r="G50" s="896"/>
      <c r="H50" s="121"/>
      <c r="I50" s="121"/>
      <c r="J50" s="121"/>
    </row>
    <row r="51" spans="1:10" ht="26" customHeight="1">
      <c r="A51" s="410"/>
      <c r="B51" s="892">
        <v>10323</v>
      </c>
      <c r="C51" s="909" t="s">
        <v>1221</v>
      </c>
      <c r="D51" s="894" t="s">
        <v>1335</v>
      </c>
      <c r="E51" s="910" t="s">
        <v>1336</v>
      </c>
      <c r="F51" s="132" t="s">
        <v>7</v>
      </c>
      <c r="G51" s="896"/>
      <c r="H51" s="121"/>
      <c r="I51" s="121"/>
      <c r="J51" s="121"/>
    </row>
    <row r="52" spans="1:10" ht="26" customHeight="1">
      <c r="A52" s="410"/>
      <c r="B52" s="892">
        <v>10093</v>
      </c>
      <c r="C52" s="909" t="s">
        <v>1221</v>
      </c>
      <c r="D52" s="894" t="s">
        <v>1465</v>
      </c>
      <c r="E52" s="910" t="s">
        <v>1352</v>
      </c>
      <c r="F52" s="132" t="s">
        <v>7</v>
      </c>
      <c r="G52" s="896"/>
      <c r="H52" s="121"/>
      <c r="I52" s="121"/>
      <c r="J52" s="121"/>
    </row>
    <row r="53" spans="1:10" ht="26" customHeight="1">
      <c r="A53" s="410"/>
      <c r="B53" s="892">
        <v>10085</v>
      </c>
      <c r="C53" s="909" t="s">
        <v>1221</v>
      </c>
      <c r="D53" s="894" t="s">
        <v>1141</v>
      </c>
      <c r="E53" s="910" t="s">
        <v>1142</v>
      </c>
      <c r="F53" s="132" t="s">
        <v>7</v>
      </c>
      <c r="G53" s="896"/>
      <c r="H53" s="121"/>
      <c r="I53" s="121"/>
      <c r="J53" s="121"/>
    </row>
    <row r="54" spans="1:10" ht="26" customHeight="1">
      <c r="A54" s="410"/>
      <c r="B54" s="892">
        <v>75</v>
      </c>
      <c r="C54" s="909" t="s">
        <v>1221</v>
      </c>
      <c r="D54" s="894" t="s">
        <v>1248</v>
      </c>
      <c r="E54" s="910" t="s">
        <v>1250</v>
      </c>
      <c r="F54" s="132" t="s">
        <v>7</v>
      </c>
      <c r="G54" s="896"/>
      <c r="H54" s="121"/>
      <c r="I54" s="121"/>
      <c r="J54" s="121"/>
    </row>
    <row r="55" spans="1:10" ht="26" customHeight="1">
      <c r="A55" s="410"/>
      <c r="B55" s="892">
        <v>74</v>
      </c>
      <c r="C55" s="909" t="s">
        <v>1221</v>
      </c>
      <c r="D55" s="894" t="s">
        <v>1246</v>
      </c>
      <c r="E55" s="910" t="s">
        <v>1247</v>
      </c>
      <c r="F55" s="132" t="s">
        <v>7</v>
      </c>
      <c r="G55" s="896"/>
      <c r="H55" s="121"/>
      <c r="I55" s="121"/>
      <c r="J55" s="121"/>
    </row>
    <row r="56" spans="1:10" ht="26" customHeight="1">
      <c r="A56" s="410"/>
      <c r="B56" s="892">
        <v>78</v>
      </c>
      <c r="C56" s="909" t="s">
        <v>1221</v>
      </c>
      <c r="D56" s="894" t="s">
        <v>1243</v>
      </c>
      <c r="E56" s="910" t="s">
        <v>1245</v>
      </c>
      <c r="F56" s="132" t="s">
        <v>7</v>
      </c>
      <c r="G56" s="896"/>
      <c r="H56" s="121"/>
      <c r="I56" s="121"/>
      <c r="J56" s="121"/>
    </row>
    <row r="57" spans="1:10" ht="26" customHeight="1">
      <c r="A57" s="410"/>
      <c r="B57" s="892">
        <v>2664</v>
      </c>
      <c r="C57" s="909" t="s">
        <v>1221</v>
      </c>
      <c r="D57" s="894" t="s">
        <v>961</v>
      </c>
      <c r="E57" s="910" t="s">
        <v>962</v>
      </c>
      <c r="F57" s="132" t="s">
        <v>7</v>
      </c>
      <c r="G57" s="896"/>
      <c r="H57" s="121"/>
      <c r="I57" s="121"/>
      <c r="J57" s="121"/>
    </row>
    <row r="58" spans="1:10" ht="26" customHeight="1">
      <c r="A58" s="410"/>
      <c r="B58" s="892">
        <v>10398</v>
      </c>
      <c r="C58" s="909" t="s">
        <v>1221</v>
      </c>
      <c r="D58" s="894" t="s">
        <v>1303</v>
      </c>
      <c r="E58" s="910" t="s">
        <v>1304</v>
      </c>
      <c r="F58" s="132" t="s">
        <v>7</v>
      </c>
      <c r="G58" s="896"/>
      <c r="H58" s="121"/>
      <c r="I58" s="121"/>
      <c r="J58" s="121"/>
    </row>
    <row r="59" spans="1:10" ht="26" customHeight="1">
      <c r="A59" s="410"/>
      <c r="B59" s="892">
        <v>10406</v>
      </c>
      <c r="C59" s="909" t="s">
        <v>1221</v>
      </c>
      <c r="D59" s="894" t="s">
        <v>994</v>
      </c>
      <c r="E59" s="910" t="s">
        <v>995</v>
      </c>
      <c r="F59" s="132" t="s">
        <v>7</v>
      </c>
      <c r="G59" s="896"/>
      <c r="H59" s="121"/>
      <c r="I59" s="121"/>
      <c r="J59" s="121"/>
    </row>
    <row r="60" spans="1:10" ht="26" customHeight="1">
      <c r="A60" s="410"/>
      <c r="B60" s="892">
        <v>10395</v>
      </c>
      <c r="C60" s="909" t="s">
        <v>1221</v>
      </c>
      <c r="D60" s="894" t="s">
        <v>1319</v>
      </c>
      <c r="E60" s="910" t="s">
        <v>1320</v>
      </c>
      <c r="F60" s="132" t="s">
        <v>7</v>
      </c>
      <c r="G60" s="896"/>
      <c r="H60" s="121"/>
      <c r="I60" s="121"/>
      <c r="J60" s="121"/>
    </row>
    <row r="61" spans="1:10" ht="26" customHeight="1">
      <c r="A61" s="410"/>
      <c r="B61" s="892">
        <v>10427</v>
      </c>
      <c r="C61" s="909" t="s">
        <v>1221</v>
      </c>
      <c r="D61" s="894" t="s">
        <v>1327</v>
      </c>
      <c r="E61" s="910" t="s">
        <v>1328</v>
      </c>
      <c r="F61" s="132" t="s">
        <v>7</v>
      </c>
      <c r="G61" s="896"/>
      <c r="H61" s="121"/>
      <c r="I61" s="121"/>
      <c r="J61" s="121"/>
    </row>
    <row r="62" spans="1:10" ht="26" customHeight="1">
      <c r="A62" s="410"/>
      <c r="B62" s="892">
        <v>2911</v>
      </c>
      <c r="C62" s="909" t="s">
        <v>1221</v>
      </c>
      <c r="D62" s="894" t="s">
        <v>1089</v>
      </c>
      <c r="E62" s="910" t="s">
        <v>1091</v>
      </c>
      <c r="F62" s="132" t="s">
        <v>7</v>
      </c>
      <c r="G62" s="896"/>
      <c r="H62" s="121"/>
      <c r="I62" s="121"/>
      <c r="J62" s="121"/>
    </row>
    <row r="63" spans="1:10" ht="26" customHeight="1">
      <c r="A63" s="410"/>
      <c r="B63" s="892">
        <v>506</v>
      </c>
      <c r="C63" s="909" t="s">
        <v>1221</v>
      </c>
      <c r="D63" s="894" t="s">
        <v>959</v>
      </c>
      <c r="E63" s="910" t="s">
        <v>960</v>
      </c>
      <c r="F63" s="132" t="s">
        <v>7</v>
      </c>
      <c r="G63" s="896"/>
      <c r="H63" s="121"/>
      <c r="I63" s="121"/>
      <c r="J63" s="121"/>
    </row>
    <row r="64" spans="1:10" ht="26" customHeight="1">
      <c r="A64" s="410"/>
      <c r="B64" s="892">
        <v>2155</v>
      </c>
      <c r="C64" s="909" t="s">
        <v>1221</v>
      </c>
      <c r="D64" s="894" t="s">
        <v>1156</v>
      </c>
      <c r="E64" s="910" t="s">
        <v>1157</v>
      </c>
      <c r="F64" s="132" t="s">
        <v>7</v>
      </c>
      <c r="G64" s="896"/>
      <c r="H64" s="121"/>
      <c r="I64" s="121"/>
      <c r="J64" s="121"/>
    </row>
    <row r="65" spans="1:10" ht="26" customHeight="1">
      <c r="A65" s="410"/>
      <c r="B65" s="892">
        <v>2153</v>
      </c>
      <c r="C65" s="909" t="s">
        <v>1221</v>
      </c>
      <c r="D65" s="894" t="s">
        <v>1379</v>
      </c>
      <c r="E65" s="910" t="s">
        <v>1380</v>
      </c>
      <c r="F65" s="132" t="s">
        <v>7</v>
      </c>
      <c r="G65" s="896"/>
      <c r="H65" s="121"/>
      <c r="I65" s="121"/>
      <c r="J65" s="121"/>
    </row>
    <row r="66" spans="1:10" ht="26" customHeight="1">
      <c r="A66" s="410"/>
      <c r="B66" s="892">
        <v>2154</v>
      </c>
      <c r="C66" s="909" t="s">
        <v>1221</v>
      </c>
      <c r="D66" s="894" t="s">
        <v>1381</v>
      </c>
      <c r="E66" s="910" t="s">
        <v>1382</v>
      </c>
      <c r="F66" s="132" t="s">
        <v>7</v>
      </c>
      <c r="G66" s="896"/>
      <c r="H66" s="121"/>
      <c r="I66" s="121"/>
      <c r="J66" s="121"/>
    </row>
    <row r="67" spans="1:10" ht="26" customHeight="1">
      <c r="A67" s="410"/>
      <c r="B67" s="892">
        <v>2539</v>
      </c>
      <c r="C67" s="909" t="s">
        <v>1221</v>
      </c>
      <c r="D67" s="894" t="s">
        <v>965</v>
      </c>
      <c r="E67" s="910" t="s">
        <v>966</v>
      </c>
      <c r="F67" s="132" t="s">
        <v>7</v>
      </c>
      <c r="G67" s="896"/>
      <c r="H67" s="121"/>
      <c r="I67" s="121"/>
      <c r="J67" s="121"/>
    </row>
    <row r="68" spans="1:10" ht="26" customHeight="1">
      <c r="A68" s="410"/>
      <c r="B68" s="892">
        <v>2585</v>
      </c>
      <c r="C68" s="909" t="s">
        <v>1221</v>
      </c>
      <c r="D68" s="894" t="s">
        <v>1353</v>
      </c>
      <c r="E68" s="910" t="s">
        <v>1355</v>
      </c>
      <c r="F68" s="132" t="s">
        <v>7</v>
      </c>
      <c r="G68" s="896"/>
      <c r="H68" s="121"/>
      <c r="I68" s="121"/>
      <c r="J68" s="121"/>
    </row>
    <row r="69" spans="1:10" ht="26" customHeight="1">
      <c r="A69" s="410"/>
      <c r="B69" s="892">
        <v>2563</v>
      </c>
      <c r="C69" s="909" t="s">
        <v>1221</v>
      </c>
      <c r="D69" s="894" t="s">
        <v>1356</v>
      </c>
      <c r="E69" s="910" t="s">
        <v>1357</v>
      </c>
      <c r="F69" s="132" t="s">
        <v>7</v>
      </c>
      <c r="G69" s="896"/>
      <c r="H69" s="121"/>
      <c r="I69" s="121"/>
      <c r="J69" s="121"/>
    </row>
    <row r="70" spans="1:10" ht="26" customHeight="1">
      <c r="A70" s="410"/>
      <c r="B70" s="892">
        <v>7088</v>
      </c>
      <c r="C70" s="909" t="s">
        <v>1221</v>
      </c>
      <c r="D70" s="894" t="s">
        <v>1464</v>
      </c>
      <c r="E70" s="910" t="s">
        <v>1296</v>
      </c>
      <c r="F70" s="132" t="s">
        <v>7</v>
      </c>
      <c r="G70" s="896"/>
      <c r="H70" s="121"/>
      <c r="I70" s="121"/>
      <c r="J70" s="121"/>
    </row>
    <row r="71" spans="1:10" ht="26" customHeight="1">
      <c r="A71" s="410"/>
      <c r="B71" s="892">
        <v>2096</v>
      </c>
      <c r="C71" s="909" t="s">
        <v>1221</v>
      </c>
      <c r="D71" s="894" t="s">
        <v>1371</v>
      </c>
      <c r="E71" s="910" t="s">
        <v>1372</v>
      </c>
      <c r="F71" s="132" t="s">
        <v>7</v>
      </c>
      <c r="G71" s="896"/>
      <c r="H71" s="121"/>
      <c r="I71" s="121"/>
      <c r="J71" s="121"/>
    </row>
    <row r="72" spans="1:10" ht="26" customHeight="1">
      <c r="A72" s="410"/>
      <c r="B72" s="892">
        <v>236</v>
      </c>
      <c r="C72" s="909" t="s">
        <v>1221</v>
      </c>
      <c r="D72" s="894" t="s">
        <v>1256</v>
      </c>
      <c r="E72" s="910" t="s">
        <v>1257</v>
      </c>
      <c r="F72" s="132" t="s">
        <v>7</v>
      </c>
      <c r="G72" s="896"/>
      <c r="H72" s="121"/>
      <c r="I72" s="121"/>
      <c r="J72" s="121"/>
    </row>
    <row r="73" spans="1:10" ht="26" customHeight="1">
      <c r="A73" s="410"/>
      <c r="B73" s="892">
        <v>8915</v>
      </c>
      <c r="C73" s="909" t="s">
        <v>1221</v>
      </c>
      <c r="D73" s="894" t="s">
        <v>1391</v>
      </c>
      <c r="E73" s="910" t="s">
        <v>1392</v>
      </c>
      <c r="F73" s="132" t="s">
        <v>7</v>
      </c>
      <c r="G73" s="896"/>
      <c r="H73" s="121"/>
      <c r="I73" s="121"/>
      <c r="J73" s="121"/>
    </row>
    <row r="74" spans="1:10" ht="26" customHeight="1">
      <c r="A74" s="410"/>
      <c r="B74" s="892">
        <v>4073</v>
      </c>
      <c r="C74" s="909" t="s">
        <v>1221</v>
      </c>
      <c r="D74" s="894" t="s">
        <v>1329</v>
      </c>
      <c r="E74" s="910" t="s">
        <v>1331</v>
      </c>
      <c r="F74" s="132" t="s">
        <v>7</v>
      </c>
      <c r="G74" s="896"/>
      <c r="H74" s="121"/>
      <c r="I74" s="121"/>
      <c r="J74" s="121"/>
    </row>
    <row r="75" spans="1:10" ht="26" customHeight="1">
      <c r="A75" s="410"/>
      <c r="B75" s="892">
        <v>4075</v>
      </c>
      <c r="C75" s="909" t="s">
        <v>1221</v>
      </c>
      <c r="D75" s="894" t="s">
        <v>1332</v>
      </c>
      <c r="E75" s="910" t="s">
        <v>1334</v>
      </c>
      <c r="F75" s="132" t="s">
        <v>7</v>
      </c>
      <c r="G75" s="896"/>
      <c r="H75" s="121"/>
      <c r="I75" s="121"/>
      <c r="J75" s="121"/>
    </row>
    <row r="76" spans="1:10" ht="26" customHeight="1">
      <c r="A76" s="410"/>
      <c r="B76" s="892">
        <v>1948</v>
      </c>
      <c r="C76" s="909" t="s">
        <v>1221</v>
      </c>
      <c r="D76" s="894" t="s">
        <v>1359</v>
      </c>
      <c r="E76" s="910" t="s">
        <v>1360</v>
      </c>
      <c r="F76" s="132" t="s">
        <v>7</v>
      </c>
      <c r="G76" s="896"/>
      <c r="H76" s="121"/>
      <c r="I76" s="121"/>
      <c r="J76" s="121"/>
    </row>
    <row r="77" spans="1:10" ht="26" customHeight="1">
      <c r="A77" s="410"/>
      <c r="B77" s="892">
        <v>2549</v>
      </c>
      <c r="C77" s="909" t="s">
        <v>1221</v>
      </c>
      <c r="D77" s="894" t="s">
        <v>1263</v>
      </c>
      <c r="E77" s="910" t="s">
        <v>1264</v>
      </c>
      <c r="F77" s="132" t="s">
        <v>7</v>
      </c>
      <c r="G77" s="896"/>
      <c r="H77" s="121"/>
      <c r="I77" s="121"/>
      <c r="J77" s="121"/>
    </row>
    <row r="78" spans="1:10" ht="26" customHeight="1">
      <c r="A78" s="410"/>
      <c r="B78" s="892">
        <v>202</v>
      </c>
      <c r="C78" s="909" t="s">
        <v>1221</v>
      </c>
      <c r="D78" s="894" t="s">
        <v>1251</v>
      </c>
      <c r="E78" s="910" t="s">
        <v>1253</v>
      </c>
      <c r="F78" s="132" t="s">
        <v>7</v>
      </c>
      <c r="G78" s="896"/>
      <c r="H78" s="121"/>
      <c r="I78" s="121"/>
      <c r="J78" s="121"/>
    </row>
    <row r="79" spans="1:10" ht="26" customHeight="1">
      <c r="A79" s="410"/>
      <c r="B79" s="892">
        <v>221</v>
      </c>
      <c r="C79" s="909" t="s">
        <v>1221</v>
      </c>
      <c r="D79" s="894" t="s">
        <v>1314</v>
      </c>
      <c r="E79" s="910" t="s">
        <v>1315</v>
      </c>
      <c r="F79" s="132" t="s">
        <v>7</v>
      </c>
      <c r="G79" s="896"/>
      <c r="H79" s="121"/>
      <c r="I79" s="121"/>
      <c r="J79" s="121"/>
    </row>
    <row r="80" spans="1:10" ht="26" customHeight="1">
      <c r="A80" s="410"/>
      <c r="B80" s="892">
        <v>2313</v>
      </c>
      <c r="C80" s="909" t="s">
        <v>1221</v>
      </c>
      <c r="D80" s="894" t="s">
        <v>1288</v>
      </c>
      <c r="E80" s="910" t="s">
        <v>1290</v>
      </c>
      <c r="F80" s="132" t="s">
        <v>7</v>
      </c>
      <c r="G80" s="896"/>
      <c r="H80" s="121"/>
      <c r="I80" s="121"/>
      <c r="J80" s="121"/>
    </row>
    <row r="81" spans="1:10" ht="26" customHeight="1">
      <c r="A81" s="410"/>
      <c r="B81" s="892">
        <v>2296</v>
      </c>
      <c r="C81" s="909" t="s">
        <v>1221</v>
      </c>
      <c r="D81" s="894" t="s">
        <v>1342</v>
      </c>
      <c r="E81" s="910" t="s">
        <v>1344</v>
      </c>
      <c r="F81" s="132" t="s">
        <v>7</v>
      </c>
      <c r="G81" s="896"/>
      <c r="H81" s="121"/>
      <c r="I81" s="121"/>
      <c r="J81" s="121"/>
    </row>
    <row r="82" spans="1:10" ht="26" customHeight="1">
      <c r="A82" s="410"/>
      <c r="B82" s="892">
        <v>2307</v>
      </c>
      <c r="C82" s="909" t="s">
        <v>1221</v>
      </c>
      <c r="D82" s="894" t="s">
        <v>1291</v>
      </c>
      <c r="E82" s="910" t="s">
        <v>1293</v>
      </c>
      <c r="F82" s="132" t="s">
        <v>7</v>
      </c>
      <c r="G82" s="896"/>
      <c r="H82" s="121"/>
      <c r="I82" s="121"/>
      <c r="J82" s="121"/>
    </row>
    <row r="83" spans="1:10" ht="26" customHeight="1">
      <c r="A83" s="410"/>
      <c r="B83" s="892">
        <v>2308</v>
      </c>
      <c r="C83" s="909" t="s">
        <v>1221</v>
      </c>
      <c r="D83" s="894" t="s">
        <v>1286</v>
      </c>
      <c r="E83" s="910" t="s">
        <v>1287</v>
      </c>
      <c r="F83" s="132" t="s">
        <v>7</v>
      </c>
      <c r="G83" s="896"/>
      <c r="H83" s="121"/>
      <c r="I83" s="121"/>
      <c r="J83" s="121"/>
    </row>
    <row r="84" spans="1:10" ht="26" customHeight="1">
      <c r="A84" s="410"/>
      <c r="B84" s="892">
        <v>2306</v>
      </c>
      <c r="C84" s="909" t="s">
        <v>1221</v>
      </c>
      <c r="D84" s="894" t="s">
        <v>1294</v>
      </c>
      <c r="E84" s="910" t="s">
        <v>1295</v>
      </c>
      <c r="F84" s="132" t="s">
        <v>7</v>
      </c>
      <c r="G84" s="896"/>
      <c r="H84" s="121"/>
      <c r="I84" s="121"/>
      <c r="J84" s="121"/>
    </row>
    <row r="85" spans="1:10" ht="26" customHeight="1">
      <c r="A85" s="410"/>
      <c r="B85" s="892">
        <v>2017</v>
      </c>
      <c r="C85" s="909" t="s">
        <v>1221</v>
      </c>
      <c r="D85" s="894" t="s">
        <v>1321</v>
      </c>
      <c r="E85" s="910" t="s">
        <v>1322</v>
      </c>
      <c r="F85" s="132" t="s">
        <v>7</v>
      </c>
      <c r="G85" s="896"/>
      <c r="H85" s="121"/>
      <c r="I85" s="121"/>
      <c r="J85" s="121"/>
    </row>
    <row r="86" spans="1:10" ht="26" customHeight="1">
      <c r="A86" s="410"/>
      <c r="B86" s="892">
        <v>2317</v>
      </c>
      <c r="C86" s="909" t="s">
        <v>1221</v>
      </c>
      <c r="D86" s="894" t="s">
        <v>1279</v>
      </c>
      <c r="E86" s="910" t="s">
        <v>1281</v>
      </c>
      <c r="F86" s="132" t="s">
        <v>7</v>
      </c>
      <c r="G86" s="896"/>
      <c r="H86" s="121"/>
      <c r="I86" s="121"/>
      <c r="J86" s="121"/>
    </row>
    <row r="87" spans="1:10" ht="26" customHeight="1">
      <c r="A87" s="410"/>
      <c r="B87" s="892">
        <v>9038</v>
      </c>
      <c r="C87" s="909" t="s">
        <v>1221</v>
      </c>
      <c r="D87" s="894" t="s">
        <v>1393</v>
      </c>
      <c r="E87" s="910" t="s">
        <v>1394</v>
      </c>
      <c r="F87" s="132" t="s">
        <v>7</v>
      </c>
      <c r="G87" s="896"/>
      <c r="H87" s="121"/>
      <c r="I87" s="121"/>
      <c r="J87" s="121"/>
    </row>
    <row r="88" spans="1:10" ht="26" customHeight="1">
      <c r="A88" s="410"/>
      <c r="B88" s="892">
        <v>9026</v>
      </c>
      <c r="C88" s="909" t="s">
        <v>1221</v>
      </c>
      <c r="D88" s="894" t="s">
        <v>1395</v>
      </c>
      <c r="E88" s="910" t="s">
        <v>1397</v>
      </c>
      <c r="F88" s="132" t="s">
        <v>7</v>
      </c>
      <c r="G88" s="896"/>
      <c r="H88" s="121"/>
      <c r="I88" s="121"/>
      <c r="J88" s="121"/>
    </row>
    <row r="89" spans="1:10" ht="26" customHeight="1">
      <c r="A89" s="410"/>
      <c r="B89" s="892">
        <v>2235</v>
      </c>
      <c r="C89" s="909" t="s">
        <v>1221</v>
      </c>
      <c r="D89" s="894" t="s">
        <v>1106</v>
      </c>
      <c r="E89" s="910" t="s">
        <v>1108</v>
      </c>
      <c r="F89" s="132" t="s">
        <v>7</v>
      </c>
      <c r="G89" s="896"/>
      <c r="H89" s="121"/>
      <c r="I89" s="121"/>
      <c r="J89" s="121"/>
    </row>
    <row r="90" spans="1:10" ht="26" customHeight="1">
      <c r="A90" s="410"/>
      <c r="B90" s="892">
        <v>2237</v>
      </c>
      <c r="C90" s="909" t="s">
        <v>1221</v>
      </c>
      <c r="D90" s="894" t="s">
        <v>1158</v>
      </c>
      <c r="E90" s="910" t="s">
        <v>1159</v>
      </c>
      <c r="F90" s="132" t="s">
        <v>7</v>
      </c>
      <c r="G90" s="896"/>
      <c r="H90" s="121"/>
      <c r="I90" s="121"/>
      <c r="J90" s="121"/>
    </row>
    <row r="91" spans="1:10" ht="26" customHeight="1">
      <c r="A91" s="410"/>
      <c r="B91" s="892">
        <v>7632</v>
      </c>
      <c r="C91" s="909" t="s">
        <v>1221</v>
      </c>
      <c r="D91" s="894" t="s">
        <v>938</v>
      </c>
      <c r="E91" s="910" t="s">
        <v>939</v>
      </c>
      <c r="F91" s="132" t="s">
        <v>7</v>
      </c>
      <c r="G91" s="896"/>
      <c r="H91" s="121"/>
      <c r="I91" s="121"/>
      <c r="J91" s="121"/>
    </row>
    <row r="92" spans="1:10" ht="26" customHeight="1">
      <c r="A92" s="410"/>
      <c r="B92" s="892">
        <v>1991</v>
      </c>
      <c r="C92" s="909" t="s">
        <v>1221</v>
      </c>
      <c r="D92" s="894" t="s">
        <v>1338</v>
      </c>
      <c r="E92" s="910" t="s">
        <v>1339</v>
      </c>
      <c r="F92" s="132" t="s">
        <v>7</v>
      </c>
      <c r="G92" s="896"/>
      <c r="H92" s="121"/>
      <c r="I92" s="121"/>
      <c r="J92" s="121"/>
    </row>
    <row r="93" spans="1:10" ht="26" customHeight="1">
      <c r="A93" s="410"/>
      <c r="B93" s="892">
        <v>3298</v>
      </c>
      <c r="C93" s="909" t="s">
        <v>1221</v>
      </c>
      <c r="D93" s="894" t="s">
        <v>1122</v>
      </c>
      <c r="E93" s="910" t="s">
        <v>1123</v>
      </c>
      <c r="F93" s="132" t="s">
        <v>7</v>
      </c>
      <c r="G93" s="896"/>
      <c r="H93" s="121"/>
      <c r="I93" s="121"/>
      <c r="J93" s="121"/>
    </row>
    <row r="94" spans="1:10" ht="26" customHeight="1">
      <c r="A94" s="410"/>
      <c r="B94" s="892">
        <v>2631</v>
      </c>
      <c r="C94" s="909" t="s">
        <v>1221</v>
      </c>
      <c r="D94" s="894" t="s">
        <v>1266</v>
      </c>
      <c r="E94" s="910" t="s">
        <v>1267</v>
      </c>
      <c r="F94" s="132" t="s">
        <v>7</v>
      </c>
      <c r="G94" s="896"/>
      <c r="H94" s="121"/>
      <c r="I94" s="121"/>
      <c r="J94" s="121"/>
    </row>
    <row r="95" spans="1:10" ht="26" customHeight="1">
      <c r="A95" s="410"/>
      <c r="B95" s="892">
        <v>7214</v>
      </c>
      <c r="C95" s="909" t="s">
        <v>1221</v>
      </c>
      <c r="D95" s="894" t="s">
        <v>1298</v>
      </c>
      <c r="E95" s="910" t="s">
        <v>1299</v>
      </c>
      <c r="F95" s="132" t="s">
        <v>7</v>
      </c>
      <c r="G95" s="896"/>
      <c r="H95" s="121"/>
      <c r="I95" s="121"/>
      <c r="J95" s="121"/>
    </row>
    <row r="96" spans="1:10" ht="26" customHeight="1">
      <c r="A96" s="410"/>
      <c r="B96" s="892">
        <v>2315</v>
      </c>
      <c r="C96" s="909" t="s">
        <v>1221</v>
      </c>
      <c r="D96" s="894" t="s">
        <v>1387</v>
      </c>
      <c r="E96" s="910" t="s">
        <v>1388</v>
      </c>
      <c r="F96" s="132" t="s">
        <v>7</v>
      </c>
      <c r="G96" s="896"/>
      <c r="H96" s="121"/>
      <c r="I96" s="121"/>
      <c r="J96" s="121"/>
    </row>
    <row r="97" spans="1:10" ht="26" customHeight="1">
      <c r="A97" s="410"/>
      <c r="B97" s="892">
        <v>2316</v>
      </c>
      <c r="C97" s="909" t="s">
        <v>1221</v>
      </c>
      <c r="D97" s="894" t="s">
        <v>1389</v>
      </c>
      <c r="E97" s="910" t="s">
        <v>1390</v>
      </c>
      <c r="F97" s="132" t="s">
        <v>7</v>
      </c>
      <c r="G97" s="896"/>
      <c r="H97" s="121"/>
      <c r="I97" s="121"/>
      <c r="J97" s="121"/>
    </row>
    <row r="98" spans="1:10" ht="26" customHeight="1">
      <c r="A98" s="410"/>
      <c r="B98" s="892">
        <v>216</v>
      </c>
      <c r="C98" s="909" t="s">
        <v>1221</v>
      </c>
      <c r="D98" s="894" t="s">
        <v>1254</v>
      </c>
      <c r="E98" s="910" t="s">
        <v>1255</v>
      </c>
      <c r="F98" s="132" t="s">
        <v>7</v>
      </c>
      <c r="G98" s="896"/>
      <c r="H98" s="121"/>
      <c r="I98" s="121"/>
      <c r="J98" s="121"/>
    </row>
    <row r="99" spans="1:10" ht="26" customHeight="1">
      <c r="A99" s="410"/>
      <c r="B99" s="892">
        <v>1815</v>
      </c>
      <c r="C99" s="909" t="s">
        <v>1221</v>
      </c>
      <c r="D99" s="894" t="s">
        <v>911</v>
      </c>
      <c r="E99" s="910" t="s">
        <v>913</v>
      </c>
      <c r="F99" s="132" t="s">
        <v>7</v>
      </c>
      <c r="G99" s="896"/>
      <c r="H99" s="121"/>
      <c r="I99" s="121"/>
      <c r="J99" s="121"/>
    </row>
    <row r="100" spans="1:10" ht="26" customHeight="1">
      <c r="A100" s="410"/>
      <c r="B100" s="892">
        <v>1880</v>
      </c>
      <c r="C100" s="909" t="s">
        <v>1221</v>
      </c>
      <c r="D100" s="894" t="s">
        <v>914</v>
      </c>
      <c r="E100" s="910" t="s">
        <v>916</v>
      </c>
      <c r="F100" s="132" t="s">
        <v>7</v>
      </c>
      <c r="G100" s="896"/>
      <c r="H100" s="121"/>
      <c r="I100" s="121"/>
      <c r="J100" s="121"/>
    </row>
    <row r="101" spans="1:10" ht="26" customHeight="1">
      <c r="A101" s="410"/>
      <c r="B101" s="892">
        <v>9112</v>
      </c>
      <c r="C101" s="909" t="s">
        <v>1221</v>
      </c>
      <c r="D101" s="894" t="s">
        <v>986</v>
      </c>
      <c r="E101" s="910" t="s">
        <v>987</v>
      </c>
      <c r="F101" s="132" t="s">
        <v>7</v>
      </c>
      <c r="G101" s="896"/>
      <c r="H101" s="121"/>
      <c r="I101" s="121"/>
      <c r="J101" s="121"/>
    </row>
    <row r="102" spans="1:10" ht="26" customHeight="1">
      <c r="A102" s="410"/>
      <c r="B102" s="892">
        <v>7278</v>
      </c>
      <c r="C102" s="909" t="s">
        <v>1221</v>
      </c>
      <c r="D102" s="894" t="s">
        <v>1041</v>
      </c>
      <c r="E102" s="910" t="s">
        <v>1042</v>
      </c>
      <c r="F102" s="132" t="s">
        <v>7</v>
      </c>
      <c r="G102" s="896"/>
      <c r="H102" s="121"/>
      <c r="I102" s="121"/>
      <c r="J102" s="121"/>
    </row>
    <row r="103" spans="1:10" ht="26" customHeight="1">
      <c r="A103" s="410"/>
      <c r="B103" s="892">
        <v>2915</v>
      </c>
      <c r="C103" s="909" t="s">
        <v>1221</v>
      </c>
      <c r="D103" s="894" t="s">
        <v>1007</v>
      </c>
      <c r="E103" s="910" t="s">
        <v>1008</v>
      </c>
      <c r="F103" s="132" t="s">
        <v>7</v>
      </c>
      <c r="G103" s="896"/>
      <c r="H103" s="121"/>
      <c r="I103" s="121"/>
      <c r="J103" s="121"/>
    </row>
    <row r="104" spans="1:10" ht="26" customHeight="1">
      <c r="A104" s="410"/>
      <c r="B104" s="892">
        <v>2266</v>
      </c>
      <c r="C104" s="909" t="s">
        <v>1221</v>
      </c>
      <c r="D104" s="894" t="s">
        <v>1345</v>
      </c>
      <c r="E104" s="910" t="s">
        <v>1347</v>
      </c>
      <c r="F104" s="132" t="s">
        <v>7</v>
      </c>
      <c r="G104" s="896"/>
      <c r="H104" s="121"/>
      <c r="I104" s="121"/>
      <c r="J104" s="121"/>
    </row>
    <row r="105" spans="1:10" ht="26" customHeight="1">
      <c r="A105" s="410"/>
      <c r="B105" s="892">
        <v>2286</v>
      </c>
      <c r="C105" s="909" t="s">
        <v>1221</v>
      </c>
      <c r="D105" s="894" t="s">
        <v>973</v>
      </c>
      <c r="E105" s="910" t="s">
        <v>975</v>
      </c>
      <c r="F105" s="132" t="s">
        <v>7</v>
      </c>
      <c r="G105" s="896"/>
      <c r="H105" s="121"/>
      <c r="I105" s="121"/>
      <c r="J105" s="121"/>
    </row>
    <row r="106" spans="1:10" ht="26" customHeight="1">
      <c r="A106" s="410"/>
      <c r="B106" s="892">
        <v>2261</v>
      </c>
      <c r="C106" s="909" t="s">
        <v>1221</v>
      </c>
      <c r="D106" s="894" t="s">
        <v>1282</v>
      </c>
      <c r="E106" s="910" t="s">
        <v>1284</v>
      </c>
      <c r="F106" s="132" t="s">
        <v>7</v>
      </c>
      <c r="G106" s="896"/>
      <c r="H106" s="121"/>
      <c r="I106" s="121"/>
      <c r="J106" s="121"/>
    </row>
    <row r="107" spans="1:10" ht="26" customHeight="1">
      <c r="A107" s="410"/>
      <c r="B107" s="892">
        <v>2263</v>
      </c>
      <c r="C107" s="909" t="s">
        <v>1221</v>
      </c>
      <c r="D107" s="894" t="s">
        <v>1340</v>
      </c>
      <c r="E107" s="910" t="s">
        <v>1341</v>
      </c>
      <c r="F107" s="132" t="s">
        <v>7</v>
      </c>
      <c r="G107" s="896"/>
      <c r="H107" s="121"/>
      <c r="I107" s="121"/>
      <c r="J107" s="121"/>
    </row>
    <row r="108" spans="1:10" ht="26" customHeight="1">
      <c r="A108" s="410"/>
      <c r="B108" s="892">
        <v>1979</v>
      </c>
      <c r="C108" s="909" t="s">
        <v>1221</v>
      </c>
      <c r="D108" s="894" t="s">
        <v>1116</v>
      </c>
      <c r="E108" s="910" t="s">
        <v>1318</v>
      </c>
      <c r="F108" s="132" t="s">
        <v>7</v>
      </c>
      <c r="G108" s="896"/>
      <c r="H108" s="121"/>
      <c r="I108" s="121"/>
      <c r="J108" s="121"/>
    </row>
    <row r="109" spans="1:10" ht="26" customHeight="1">
      <c r="A109" s="410"/>
      <c r="B109" s="892">
        <v>87</v>
      </c>
      <c r="C109" s="909" t="s">
        <v>1221</v>
      </c>
      <c r="D109" s="894" t="s">
        <v>1238</v>
      </c>
      <c r="E109" s="910" t="s">
        <v>1240</v>
      </c>
      <c r="F109" s="132" t="s">
        <v>7</v>
      </c>
      <c r="G109" s="896"/>
      <c r="H109" s="121"/>
      <c r="I109" s="121"/>
      <c r="J109" s="121"/>
    </row>
    <row r="110" spans="1:10" ht="26" customHeight="1">
      <c r="A110" s="410"/>
      <c r="B110" s="892">
        <v>83</v>
      </c>
      <c r="C110" s="909" t="s">
        <v>1221</v>
      </c>
      <c r="D110" s="894" t="s">
        <v>1316</v>
      </c>
      <c r="E110" s="910" t="s">
        <v>1317</v>
      </c>
      <c r="F110" s="132" t="s">
        <v>7</v>
      </c>
      <c r="G110" s="896"/>
      <c r="H110" s="121"/>
      <c r="I110" s="121"/>
      <c r="J110" s="121"/>
    </row>
    <row r="111" spans="1:10" ht="26" customHeight="1">
      <c r="A111" s="410"/>
      <c r="B111" s="892">
        <v>90</v>
      </c>
      <c r="C111" s="909" t="s">
        <v>1221</v>
      </c>
      <c r="D111" s="894" t="s">
        <v>1241</v>
      </c>
      <c r="E111" s="910" t="s">
        <v>1242</v>
      </c>
      <c r="F111" s="132" t="s">
        <v>7</v>
      </c>
      <c r="G111" s="896"/>
      <c r="H111" s="121"/>
      <c r="I111" s="121"/>
      <c r="J111" s="121"/>
    </row>
    <row r="112" spans="1:10" ht="26" customHeight="1">
      <c r="A112" s="410"/>
      <c r="B112" s="892">
        <v>7315</v>
      </c>
      <c r="C112" s="909" t="s">
        <v>1221</v>
      </c>
      <c r="D112" s="894" t="s">
        <v>1096</v>
      </c>
      <c r="E112" s="910" t="s">
        <v>1097</v>
      </c>
      <c r="F112" s="132" t="s">
        <v>7</v>
      </c>
      <c r="G112" s="896"/>
      <c r="H112" s="121"/>
      <c r="I112" s="121"/>
      <c r="J112" s="121"/>
    </row>
    <row r="113" spans="1:10" ht="26" customHeight="1">
      <c r="A113" s="410"/>
      <c r="B113" s="892">
        <v>2720</v>
      </c>
      <c r="C113" s="909" t="s">
        <v>1221</v>
      </c>
      <c r="D113" s="894" t="s">
        <v>1306</v>
      </c>
      <c r="E113" s="910" t="s">
        <v>1308</v>
      </c>
      <c r="F113" s="132" t="s">
        <v>7</v>
      </c>
      <c r="G113" s="896"/>
      <c r="H113" s="121"/>
      <c r="I113" s="121"/>
      <c r="J113" s="121"/>
    </row>
    <row r="114" spans="1:10" ht="26" customHeight="1">
      <c r="A114" s="410"/>
      <c r="B114" s="892">
        <v>2025</v>
      </c>
      <c r="C114" s="909" t="s">
        <v>1221</v>
      </c>
      <c r="D114" s="894" t="s">
        <v>1187</v>
      </c>
      <c r="E114" s="910" t="s">
        <v>1189</v>
      </c>
      <c r="F114" s="132" t="s">
        <v>7</v>
      </c>
      <c r="G114" s="896"/>
      <c r="H114" s="121"/>
      <c r="I114" s="121"/>
      <c r="J114" s="121"/>
    </row>
    <row r="115" spans="1:10" ht="26" customHeight="1">
      <c r="A115" s="410"/>
      <c r="B115" s="892">
        <v>2145</v>
      </c>
      <c r="C115" s="909" t="s">
        <v>1221</v>
      </c>
      <c r="D115" s="894" t="s">
        <v>1383</v>
      </c>
      <c r="E115" s="910" t="s">
        <v>1384</v>
      </c>
      <c r="F115" s="132" t="s">
        <v>7</v>
      </c>
      <c r="G115" s="896"/>
      <c r="H115" s="121"/>
      <c r="I115" s="121"/>
      <c r="J115" s="121"/>
    </row>
    <row r="116" spans="1:10" ht="26" customHeight="1">
      <c r="A116" s="410"/>
      <c r="B116" s="892">
        <v>2144</v>
      </c>
      <c r="C116" s="909" t="s">
        <v>1221</v>
      </c>
      <c r="D116" s="894" t="s">
        <v>1385</v>
      </c>
      <c r="E116" s="910" t="s">
        <v>1386</v>
      </c>
      <c r="F116" s="132" t="s">
        <v>7</v>
      </c>
      <c r="G116" s="896"/>
      <c r="H116" s="121"/>
      <c r="I116" s="121"/>
      <c r="J116" s="121"/>
    </row>
    <row r="117" spans="1:10" ht="26" customHeight="1">
      <c r="A117" s="410"/>
      <c r="B117" s="892">
        <v>10130</v>
      </c>
      <c r="C117" s="909" t="s">
        <v>1221</v>
      </c>
      <c r="D117" s="894" t="s">
        <v>1348</v>
      </c>
      <c r="E117" s="910" t="s">
        <v>1350</v>
      </c>
      <c r="F117" s="132" t="s">
        <v>7</v>
      </c>
      <c r="G117" s="896"/>
      <c r="H117" s="121"/>
      <c r="I117" s="121"/>
      <c r="J117" s="121"/>
    </row>
    <row r="118" spans="1:10" ht="26" customHeight="1">
      <c r="A118" s="410"/>
      <c r="B118" s="892">
        <v>2355</v>
      </c>
      <c r="C118" s="909" t="s">
        <v>1221</v>
      </c>
      <c r="D118" s="894" t="s">
        <v>1259</v>
      </c>
      <c r="E118" s="910" t="s">
        <v>1261</v>
      </c>
      <c r="F118" s="132" t="s">
        <v>7</v>
      </c>
      <c r="G118" s="896"/>
      <c r="H118" s="121"/>
      <c r="I118" s="121"/>
      <c r="J118" s="121"/>
    </row>
    <row r="119" spans="1:10" ht="26" customHeight="1">
      <c r="A119" s="410"/>
      <c r="B119" s="892">
        <v>2008</v>
      </c>
      <c r="C119" s="909" t="s">
        <v>1221</v>
      </c>
      <c r="D119" s="894" t="s">
        <v>1323</v>
      </c>
      <c r="E119" s="910" t="s">
        <v>1324</v>
      </c>
      <c r="F119" s="132" t="s">
        <v>7</v>
      </c>
      <c r="G119" s="896"/>
      <c r="H119" s="121"/>
      <c r="I119" s="121"/>
      <c r="J119" s="121"/>
    </row>
    <row r="120" spans="1:10" ht="26" customHeight="1">
      <c r="A120" s="410"/>
      <c r="B120" s="892">
        <v>2015</v>
      </c>
      <c r="C120" s="909" t="s">
        <v>1221</v>
      </c>
      <c r="D120" s="894" t="s">
        <v>1325</v>
      </c>
      <c r="E120" s="910" t="s">
        <v>1326</v>
      </c>
      <c r="F120" s="132" t="s">
        <v>7</v>
      </c>
      <c r="G120" s="896"/>
      <c r="H120" s="121"/>
      <c r="I120" s="121"/>
      <c r="J120" s="121"/>
    </row>
    <row r="121" spans="1:10" ht="26" customHeight="1">
      <c r="A121" s="410"/>
      <c r="B121" s="892">
        <v>7755</v>
      </c>
      <c r="C121" s="909" t="s">
        <v>1221</v>
      </c>
      <c r="D121" s="894" t="s">
        <v>1361</v>
      </c>
      <c r="E121" s="910" t="s">
        <v>1363</v>
      </c>
      <c r="F121" s="132" t="s">
        <v>7</v>
      </c>
      <c r="G121" s="896"/>
      <c r="H121" s="121"/>
      <c r="I121" s="121"/>
      <c r="J121" s="121"/>
    </row>
    <row r="122" spans="1:10" ht="26" customHeight="1">
      <c r="A122" s="410"/>
      <c r="B122" s="892">
        <v>7754</v>
      </c>
      <c r="C122" s="909" t="s">
        <v>1221</v>
      </c>
      <c r="D122" s="894" t="s">
        <v>1364</v>
      </c>
      <c r="E122" s="910" t="s">
        <v>1366</v>
      </c>
      <c r="F122" s="132" t="s">
        <v>7</v>
      </c>
      <c r="G122" s="896"/>
      <c r="H122" s="121"/>
      <c r="I122" s="121"/>
      <c r="J122" s="121"/>
    </row>
    <row r="123" spans="1:10" ht="26" customHeight="1">
      <c r="A123" s="410"/>
      <c r="B123" s="892">
        <v>7301</v>
      </c>
      <c r="C123" s="909" t="s">
        <v>1221</v>
      </c>
      <c r="D123" s="894" t="s">
        <v>934</v>
      </c>
      <c r="E123" s="910" t="s">
        <v>935</v>
      </c>
      <c r="F123" s="132" t="s">
        <v>7</v>
      </c>
      <c r="G123" s="896"/>
      <c r="H123" s="121"/>
      <c r="I123" s="121"/>
      <c r="J123" s="121"/>
    </row>
    <row r="124" spans="1:10" ht="26" customHeight="1">
      <c r="A124" s="410"/>
      <c r="B124" s="892">
        <v>141</v>
      </c>
      <c r="C124" s="909" t="s">
        <v>1221</v>
      </c>
      <c r="D124" s="894" t="s">
        <v>892</v>
      </c>
      <c r="E124" s="910" t="s">
        <v>893</v>
      </c>
      <c r="F124" s="132" t="s">
        <v>7</v>
      </c>
      <c r="G124" s="896"/>
      <c r="H124" s="121"/>
      <c r="I124" s="121"/>
      <c r="J124" s="121"/>
    </row>
    <row r="125" spans="1:10" ht="26" customHeight="1">
      <c r="A125" s="410"/>
      <c r="B125" s="892">
        <v>2246</v>
      </c>
      <c r="C125" s="909" t="s">
        <v>1221</v>
      </c>
      <c r="D125" s="894" t="s">
        <v>1119</v>
      </c>
      <c r="E125" s="910" t="s">
        <v>1120</v>
      </c>
      <c r="F125" s="132" t="s">
        <v>7</v>
      </c>
      <c r="G125" s="896"/>
      <c r="H125" s="121"/>
      <c r="I125" s="121"/>
      <c r="J125" s="121"/>
    </row>
    <row r="126" spans="1:10" ht="26" customHeight="1">
      <c r="A126" s="410"/>
      <c r="B126" s="892">
        <v>8795</v>
      </c>
      <c r="C126" s="909" t="s">
        <v>1221</v>
      </c>
      <c r="D126" s="894" t="s">
        <v>1300</v>
      </c>
      <c r="E126" s="910" t="s">
        <v>1301</v>
      </c>
      <c r="F126" s="132" t="s">
        <v>7</v>
      </c>
      <c r="G126" s="896"/>
      <c r="H126" s="121"/>
      <c r="I126" s="121"/>
      <c r="J126" s="121"/>
    </row>
    <row r="127" spans="1:10" ht="26" customHeight="1">
      <c r="A127" s="410"/>
      <c r="B127" s="892">
        <v>3772</v>
      </c>
      <c r="C127" s="909" t="s">
        <v>1221</v>
      </c>
      <c r="D127" s="894" t="s">
        <v>1124</v>
      </c>
      <c r="E127" s="910" t="s">
        <v>1125</v>
      </c>
      <c r="F127" s="132" t="s">
        <v>7</v>
      </c>
      <c r="G127" s="896"/>
      <c r="H127" s="121"/>
      <c r="I127" s="121"/>
      <c r="J127" s="121"/>
    </row>
    <row r="128" spans="1:10" ht="26" customHeight="1">
      <c r="A128" s="410"/>
      <c r="B128" s="892">
        <v>2166</v>
      </c>
      <c r="C128" s="909" t="s">
        <v>1221</v>
      </c>
      <c r="D128" s="894" t="s">
        <v>1369</v>
      </c>
      <c r="E128" s="910" t="s">
        <v>1370</v>
      </c>
      <c r="F128" s="132" t="s">
        <v>7</v>
      </c>
      <c r="G128" s="896"/>
      <c r="H128" s="121"/>
      <c r="I128" s="121"/>
      <c r="J128" s="121"/>
    </row>
    <row r="129" spans="1:10" ht="26" customHeight="1">
      <c r="A129" s="410"/>
      <c r="B129" s="892">
        <v>7388</v>
      </c>
      <c r="C129" s="909" t="s">
        <v>1221</v>
      </c>
      <c r="D129" s="894" t="s">
        <v>1132</v>
      </c>
      <c r="E129" s="910" t="s">
        <v>1133</v>
      </c>
      <c r="F129" s="132" t="s">
        <v>1446</v>
      </c>
      <c r="G129" s="896"/>
      <c r="H129" s="121"/>
      <c r="I129" s="121"/>
      <c r="J129" s="121"/>
    </row>
    <row r="130" spans="1:10" ht="26" customHeight="1">
      <c r="A130" s="410"/>
      <c r="B130" s="892">
        <v>2135</v>
      </c>
      <c r="C130" s="909" t="s">
        <v>1221</v>
      </c>
      <c r="D130" s="894" t="s">
        <v>948</v>
      </c>
      <c r="E130" s="910" t="s">
        <v>949</v>
      </c>
      <c r="F130" s="132" t="s">
        <v>1446</v>
      </c>
      <c r="G130" s="896"/>
      <c r="H130" s="121"/>
      <c r="I130" s="121"/>
      <c r="J130" s="121"/>
    </row>
    <row r="131" spans="1:10" ht="26" customHeight="1">
      <c r="A131" s="410"/>
      <c r="B131" s="892">
        <v>10321</v>
      </c>
      <c r="C131" s="909" t="s">
        <v>1221</v>
      </c>
      <c r="D131" s="894" t="s">
        <v>953</v>
      </c>
      <c r="E131" s="910" t="s">
        <v>954</v>
      </c>
      <c r="F131" s="132" t="s">
        <v>1446</v>
      </c>
      <c r="G131" s="896"/>
      <c r="H131" s="121"/>
      <c r="I131" s="121"/>
      <c r="J131" s="121"/>
    </row>
    <row r="132" spans="1:10" ht="26" customHeight="1">
      <c r="A132" s="410"/>
      <c r="B132" s="892">
        <v>10093</v>
      </c>
      <c r="C132" s="909" t="s">
        <v>1221</v>
      </c>
      <c r="D132" s="894" t="s">
        <v>1072</v>
      </c>
      <c r="E132" s="910" t="s">
        <v>1073</v>
      </c>
      <c r="F132" s="132" t="s">
        <v>1446</v>
      </c>
      <c r="G132" s="896"/>
      <c r="H132" s="121"/>
      <c r="I132" s="121"/>
      <c r="J132" s="121"/>
    </row>
    <row r="133" spans="1:10" ht="26" customHeight="1">
      <c r="A133" s="410"/>
      <c r="B133" s="892">
        <v>10179</v>
      </c>
      <c r="C133" s="909" t="s">
        <v>1221</v>
      </c>
      <c r="D133" s="894" t="s">
        <v>1195</v>
      </c>
      <c r="E133" s="910" t="s">
        <v>1196</v>
      </c>
      <c r="F133" s="132" t="s">
        <v>1446</v>
      </c>
      <c r="G133" s="896"/>
      <c r="H133" s="121"/>
      <c r="I133" s="121"/>
      <c r="J133" s="121"/>
    </row>
    <row r="134" spans="1:10" ht="26" customHeight="1">
      <c r="A134" s="410"/>
      <c r="B134" s="892">
        <v>10444</v>
      </c>
      <c r="C134" s="909" t="s">
        <v>1221</v>
      </c>
      <c r="D134" s="894" t="s">
        <v>996</v>
      </c>
      <c r="E134" s="910" t="s">
        <v>997</v>
      </c>
      <c r="F134" s="132" t="s">
        <v>1446</v>
      </c>
      <c r="G134" s="896"/>
      <c r="H134" s="121"/>
      <c r="I134" s="121"/>
      <c r="J134" s="121"/>
    </row>
    <row r="135" spans="1:10" ht="26" customHeight="1">
      <c r="A135" s="410"/>
      <c r="B135" s="892">
        <v>10404</v>
      </c>
      <c r="C135" s="909" t="s">
        <v>1221</v>
      </c>
      <c r="D135" s="894" t="s">
        <v>1151</v>
      </c>
      <c r="E135" s="910" t="s">
        <v>1152</v>
      </c>
      <c r="F135" s="132" t="s">
        <v>1446</v>
      </c>
      <c r="G135" s="896"/>
      <c r="H135" s="121"/>
      <c r="I135" s="121"/>
      <c r="J135" s="121"/>
    </row>
    <row r="136" spans="1:10" ht="26" customHeight="1">
      <c r="A136" s="410"/>
      <c r="B136" s="892">
        <v>10403</v>
      </c>
      <c r="C136" s="909" t="s">
        <v>1221</v>
      </c>
      <c r="D136" s="894" t="s">
        <v>1149</v>
      </c>
      <c r="E136" s="910" t="s">
        <v>1150</v>
      </c>
      <c r="F136" s="132" t="s">
        <v>1446</v>
      </c>
      <c r="G136" s="896"/>
      <c r="H136" s="121"/>
      <c r="I136" s="121"/>
      <c r="J136" s="121"/>
    </row>
    <row r="137" spans="1:10" ht="26" customHeight="1">
      <c r="A137" s="410"/>
      <c r="B137" s="892">
        <v>2984</v>
      </c>
      <c r="C137" s="909" t="s">
        <v>1221</v>
      </c>
      <c r="D137" s="894" t="s">
        <v>1010</v>
      </c>
      <c r="E137" s="910" t="s">
        <v>1011</v>
      </c>
      <c r="F137" s="132" t="s">
        <v>1446</v>
      </c>
      <c r="G137" s="896"/>
      <c r="H137" s="121"/>
      <c r="I137" s="121"/>
      <c r="J137" s="121"/>
    </row>
    <row r="138" spans="1:10" ht="26" customHeight="1">
      <c r="A138" s="410"/>
      <c r="B138" s="892">
        <v>10327</v>
      </c>
      <c r="C138" s="909" t="s">
        <v>1221</v>
      </c>
      <c r="D138" s="894" t="s">
        <v>1145</v>
      </c>
      <c r="E138" s="910" t="s">
        <v>1146</v>
      </c>
      <c r="F138" s="132" t="s">
        <v>1446</v>
      </c>
      <c r="G138" s="896"/>
      <c r="H138" s="121"/>
      <c r="I138" s="121"/>
      <c r="J138" s="121"/>
    </row>
    <row r="139" spans="1:10" ht="26" customHeight="1">
      <c r="A139" s="410"/>
      <c r="B139" s="892">
        <v>7056</v>
      </c>
      <c r="C139" s="909" t="s">
        <v>1221</v>
      </c>
      <c r="D139" s="894" t="s">
        <v>1030</v>
      </c>
      <c r="E139" s="910" t="s">
        <v>1031</v>
      </c>
      <c r="F139" s="132" t="s">
        <v>1446</v>
      </c>
      <c r="G139" s="896"/>
      <c r="H139" s="121"/>
      <c r="I139" s="121"/>
      <c r="J139" s="121"/>
    </row>
    <row r="140" spans="1:10" ht="26" customHeight="1">
      <c r="A140" s="410"/>
      <c r="B140" s="892">
        <v>4062</v>
      </c>
      <c r="C140" s="909" t="s">
        <v>1221</v>
      </c>
      <c r="D140" s="894" t="s">
        <v>1400</v>
      </c>
      <c r="E140" s="910" t="s">
        <v>1401</v>
      </c>
      <c r="F140" s="132" t="s">
        <v>1446</v>
      </c>
      <c r="G140" s="896"/>
      <c r="H140" s="121"/>
      <c r="I140" s="121"/>
      <c r="J140" s="121"/>
    </row>
    <row r="141" spans="1:10" ht="26" customHeight="1">
      <c r="A141" s="410"/>
      <c r="B141" s="892">
        <v>1822</v>
      </c>
      <c r="C141" s="909" t="s">
        <v>1221</v>
      </c>
      <c r="D141" s="894" t="s">
        <v>1012</v>
      </c>
      <c r="E141" s="910" t="s">
        <v>1013</v>
      </c>
      <c r="F141" s="132" t="s">
        <v>1446</v>
      </c>
      <c r="G141" s="896"/>
      <c r="H141" s="121"/>
      <c r="I141" s="121"/>
      <c r="J141" s="121"/>
    </row>
    <row r="142" spans="1:10" ht="26" customHeight="1">
      <c r="A142" s="410"/>
      <c r="B142" s="892">
        <v>2294</v>
      </c>
      <c r="C142" s="909" t="s">
        <v>1221</v>
      </c>
      <c r="D142" s="894" t="s">
        <v>1160</v>
      </c>
      <c r="E142" s="910" t="s">
        <v>1161</v>
      </c>
      <c r="F142" s="132" t="s">
        <v>1446</v>
      </c>
      <c r="G142" s="896"/>
      <c r="H142" s="121"/>
      <c r="I142" s="121"/>
      <c r="J142" s="121"/>
    </row>
    <row r="143" spans="1:10" ht="26" customHeight="1">
      <c r="A143" s="410"/>
      <c r="B143" s="892">
        <v>2304</v>
      </c>
      <c r="C143" s="909" t="s">
        <v>1221</v>
      </c>
      <c r="D143" s="894" t="s">
        <v>976</v>
      </c>
      <c r="E143" s="910" t="s">
        <v>978</v>
      </c>
      <c r="F143" s="132" t="s">
        <v>1446</v>
      </c>
      <c r="G143" s="896"/>
      <c r="H143" s="121"/>
      <c r="I143" s="121"/>
      <c r="J143" s="121"/>
    </row>
    <row r="144" spans="1:10" ht="26" customHeight="1">
      <c r="A144" s="410"/>
      <c r="B144" s="892">
        <v>2299</v>
      </c>
      <c r="C144" s="909" t="s">
        <v>1221</v>
      </c>
      <c r="D144" s="894" t="s">
        <v>1398</v>
      </c>
      <c r="E144" s="910" t="s">
        <v>1399</v>
      </c>
      <c r="F144" s="132" t="s">
        <v>1446</v>
      </c>
      <c r="G144" s="896"/>
      <c r="H144" s="121"/>
      <c r="I144" s="121"/>
      <c r="J144" s="121"/>
    </row>
    <row r="145" spans="1:10" ht="26" customHeight="1">
      <c r="A145" s="410"/>
      <c r="B145" s="892">
        <v>9063</v>
      </c>
      <c r="C145" s="909" t="s">
        <v>1221</v>
      </c>
      <c r="D145" s="894" t="s">
        <v>1060</v>
      </c>
      <c r="E145" s="910" t="s">
        <v>1061</v>
      </c>
      <c r="F145" s="132" t="s">
        <v>1446</v>
      </c>
      <c r="G145" s="896"/>
      <c r="H145" s="121"/>
      <c r="I145" s="121"/>
      <c r="J145" s="121"/>
    </row>
    <row r="146" spans="1:10" ht="26" customHeight="1">
      <c r="A146" s="410"/>
      <c r="B146" s="892">
        <v>10169</v>
      </c>
      <c r="C146" s="909" t="s">
        <v>1221</v>
      </c>
      <c r="D146" s="894" t="s">
        <v>1076</v>
      </c>
      <c r="E146" s="910" t="s">
        <v>1077</v>
      </c>
      <c r="F146" s="132" t="s">
        <v>1446</v>
      </c>
      <c r="G146" s="896"/>
      <c r="H146" s="121"/>
      <c r="I146" s="121"/>
      <c r="J146" s="121"/>
    </row>
    <row r="147" spans="1:10" ht="26" customHeight="1">
      <c r="A147" s="410"/>
      <c r="B147" s="892">
        <v>2706</v>
      </c>
      <c r="C147" s="909" t="s">
        <v>1221</v>
      </c>
      <c r="D147" s="894" t="s">
        <v>1003</v>
      </c>
      <c r="E147" s="910" t="s">
        <v>1004</v>
      </c>
      <c r="F147" s="132" t="s">
        <v>1446</v>
      </c>
      <c r="G147" s="896"/>
      <c r="H147" s="121"/>
      <c r="I147" s="121"/>
      <c r="J147" s="121"/>
    </row>
    <row r="148" spans="1:10" ht="26" customHeight="1">
      <c r="A148" s="410"/>
      <c r="B148" s="892">
        <v>3162</v>
      </c>
      <c r="C148" s="909" t="s">
        <v>1221</v>
      </c>
      <c r="D148" s="894" t="s">
        <v>1020</v>
      </c>
      <c r="E148" s="910" t="s">
        <v>1021</v>
      </c>
      <c r="F148" s="132" t="s">
        <v>1446</v>
      </c>
      <c r="G148" s="896"/>
      <c r="H148" s="121"/>
      <c r="I148" s="121"/>
      <c r="J148" s="121"/>
    </row>
    <row r="149" spans="1:10" ht="26" customHeight="1">
      <c r="A149" s="410"/>
      <c r="B149" s="892">
        <v>10315</v>
      </c>
      <c r="C149" s="909" t="s">
        <v>1221</v>
      </c>
      <c r="D149" s="894" t="s">
        <v>1078</v>
      </c>
      <c r="E149" s="910" t="s">
        <v>1079</v>
      </c>
      <c r="F149" s="132" t="s">
        <v>1446</v>
      </c>
      <c r="G149" s="896"/>
      <c r="H149" s="121"/>
      <c r="I149" s="121"/>
      <c r="J149" s="121"/>
    </row>
    <row r="150" spans="1:10" ht="26" customHeight="1">
      <c r="A150" s="410"/>
      <c r="B150" s="892">
        <v>3476</v>
      </c>
      <c r="C150" s="909" t="s">
        <v>1221</v>
      </c>
      <c r="D150" s="894" t="s">
        <v>1023</v>
      </c>
      <c r="E150" s="910" t="s">
        <v>1024</v>
      </c>
      <c r="F150" s="132" t="s">
        <v>1446</v>
      </c>
      <c r="G150" s="896"/>
      <c r="H150" s="121"/>
      <c r="I150" s="121"/>
      <c r="J150" s="121"/>
    </row>
    <row r="151" spans="1:10" ht="26" customHeight="1">
      <c r="A151" s="410"/>
      <c r="B151" s="892">
        <v>9774</v>
      </c>
      <c r="C151" s="909" t="s">
        <v>1221</v>
      </c>
      <c r="D151" s="894" t="s">
        <v>989</v>
      </c>
      <c r="E151" s="910" t="s">
        <v>990</v>
      </c>
      <c r="F151" s="132" t="s">
        <v>1446</v>
      </c>
      <c r="G151" s="896"/>
      <c r="H151" s="121"/>
      <c r="I151" s="121"/>
      <c r="J151" s="121"/>
    </row>
    <row r="152" spans="1:10" ht="26" customHeight="1">
      <c r="A152" s="410"/>
      <c r="B152" s="892">
        <v>1388</v>
      </c>
      <c r="C152" s="909" t="s">
        <v>1221</v>
      </c>
      <c r="D152" s="894" t="s">
        <v>1014</v>
      </c>
      <c r="E152" s="910" t="s">
        <v>1015</v>
      </c>
      <c r="F152" s="132" t="s">
        <v>1446</v>
      </c>
      <c r="G152" s="896"/>
      <c r="H152" s="121"/>
      <c r="I152" s="121"/>
      <c r="J152" s="121"/>
    </row>
    <row r="153" spans="1:10" ht="26" customHeight="1">
      <c r="A153" s="410"/>
      <c r="B153" s="892">
        <v>1391</v>
      </c>
      <c r="C153" s="909" t="s">
        <v>1221</v>
      </c>
      <c r="D153" s="894" t="s">
        <v>1016</v>
      </c>
      <c r="E153" s="910" t="s">
        <v>1017</v>
      </c>
      <c r="F153" s="132" t="s">
        <v>1446</v>
      </c>
      <c r="G153" s="896"/>
      <c r="H153" s="121"/>
      <c r="I153" s="121"/>
      <c r="J153" s="121"/>
    </row>
    <row r="154" spans="1:10" ht="26" customHeight="1">
      <c r="A154" s="410"/>
      <c r="B154" s="892">
        <v>10155</v>
      </c>
      <c r="C154" s="909" t="s">
        <v>1221</v>
      </c>
      <c r="D154" s="894" t="s">
        <v>1074</v>
      </c>
      <c r="E154" s="910" t="s">
        <v>1075</v>
      </c>
      <c r="F154" s="132" t="s">
        <v>1446</v>
      </c>
      <c r="G154" s="896"/>
      <c r="H154" s="121"/>
      <c r="I154" s="121"/>
      <c r="J154" s="121"/>
    </row>
    <row r="155" spans="1:10" ht="26" customHeight="1">
      <c r="A155" s="410"/>
      <c r="B155" s="892">
        <v>10162</v>
      </c>
      <c r="C155" s="909" t="s">
        <v>1221</v>
      </c>
      <c r="D155" s="894" t="s">
        <v>1402</v>
      </c>
      <c r="E155" s="910" t="s">
        <v>1403</v>
      </c>
      <c r="F155" s="132" t="s">
        <v>1446</v>
      </c>
      <c r="G155" s="896"/>
      <c r="H155" s="121"/>
      <c r="I155" s="121"/>
      <c r="J155" s="121"/>
    </row>
    <row r="156" spans="1:10" ht="26" customHeight="1">
      <c r="A156" s="410"/>
      <c r="B156" s="892">
        <v>10121</v>
      </c>
      <c r="C156" s="909" t="s">
        <v>1221</v>
      </c>
      <c r="D156" s="894" t="s">
        <v>991</v>
      </c>
      <c r="E156" s="910" t="s">
        <v>992</v>
      </c>
      <c r="F156" s="132" t="s">
        <v>1446</v>
      </c>
      <c r="G156" s="896"/>
      <c r="H156" s="121"/>
      <c r="I156" s="121"/>
      <c r="J156" s="121"/>
    </row>
    <row r="157" spans="1:10" ht="26" customHeight="1">
      <c r="A157" s="410"/>
      <c r="B157" s="892">
        <v>10129</v>
      </c>
      <c r="C157" s="909" t="s">
        <v>1221</v>
      </c>
      <c r="D157" s="894" t="s">
        <v>942</v>
      </c>
      <c r="E157" s="910" t="s">
        <v>943</v>
      </c>
      <c r="F157" s="132" t="s">
        <v>1446</v>
      </c>
      <c r="G157" s="896"/>
      <c r="H157" s="121"/>
      <c r="I157" s="121"/>
      <c r="J157" s="121"/>
    </row>
    <row r="158" spans="1:10" ht="26" customHeight="1">
      <c r="A158" s="410"/>
      <c r="B158" s="892">
        <v>1780</v>
      </c>
      <c r="C158" s="909" t="s">
        <v>1221</v>
      </c>
      <c r="D158" s="894" t="s">
        <v>1111</v>
      </c>
      <c r="E158" s="910" t="s">
        <v>1112</v>
      </c>
      <c r="F158" s="132" t="s">
        <v>1446</v>
      </c>
      <c r="G158" s="896"/>
      <c r="H158" s="121"/>
      <c r="I158" s="121"/>
      <c r="J158" s="121"/>
    </row>
    <row r="159" spans="1:10" ht="26" customHeight="1">
      <c r="A159" s="410"/>
      <c r="B159" s="892">
        <v>10332</v>
      </c>
      <c r="C159" s="909" t="s">
        <v>1221</v>
      </c>
      <c r="D159" s="894" t="s">
        <v>1147</v>
      </c>
      <c r="E159" s="910" t="s">
        <v>1148</v>
      </c>
      <c r="F159" s="132" t="s">
        <v>1446</v>
      </c>
      <c r="G159" s="896"/>
      <c r="H159" s="121"/>
      <c r="I159" s="121"/>
      <c r="J159" s="121"/>
    </row>
    <row r="160" spans="1:10" ht="26" customHeight="1">
      <c r="A160" s="410"/>
      <c r="B160" s="892">
        <v>10343</v>
      </c>
      <c r="C160" s="909" t="s">
        <v>1221</v>
      </c>
      <c r="D160" s="894" t="s">
        <v>946</v>
      </c>
      <c r="E160" s="910" t="s">
        <v>947</v>
      </c>
      <c r="F160" s="132" t="s">
        <v>1446</v>
      </c>
      <c r="G160" s="896"/>
      <c r="H160" s="121"/>
      <c r="I160" s="121"/>
      <c r="J160" s="121"/>
    </row>
    <row r="161" spans="1:10" ht="26" customHeight="1">
      <c r="A161" s="410"/>
      <c r="B161" s="892">
        <v>10265</v>
      </c>
      <c r="C161" s="909" t="s">
        <v>1221</v>
      </c>
      <c r="D161" s="894" t="s">
        <v>1143</v>
      </c>
      <c r="E161" s="910" t="s">
        <v>1144</v>
      </c>
      <c r="F161" s="132" t="s">
        <v>1446</v>
      </c>
      <c r="G161" s="896"/>
      <c r="H161" s="121"/>
      <c r="I161" s="121"/>
      <c r="J161" s="121"/>
    </row>
    <row r="162" spans="1:10" ht="26" customHeight="1">
      <c r="A162" s="410"/>
      <c r="B162" s="892">
        <v>10081</v>
      </c>
      <c r="C162" s="909" t="s">
        <v>1221</v>
      </c>
      <c r="D162" s="894" t="s">
        <v>1139</v>
      </c>
      <c r="E162" s="910" t="s">
        <v>1140</v>
      </c>
      <c r="F162" s="132" t="s">
        <v>214</v>
      </c>
      <c r="G162" s="896"/>
      <c r="H162" s="121"/>
      <c r="I162" s="121"/>
      <c r="J162" s="121"/>
    </row>
    <row r="163" spans="1:10" ht="26" customHeight="1">
      <c r="A163" s="410"/>
      <c r="B163" s="892">
        <v>2682</v>
      </c>
      <c r="C163" s="909" t="s">
        <v>1221</v>
      </c>
      <c r="D163" s="894" t="s">
        <v>1175</v>
      </c>
      <c r="E163" s="910" t="s">
        <v>1176</v>
      </c>
      <c r="F163" s="132" t="s">
        <v>214</v>
      </c>
      <c r="G163" s="896"/>
      <c r="H163" s="121"/>
      <c r="I163" s="121"/>
      <c r="J163" s="121"/>
    </row>
    <row r="164" spans="1:10" ht="26" customHeight="1">
      <c r="A164" s="410"/>
      <c r="B164" s="892">
        <v>7377</v>
      </c>
      <c r="C164" s="909" t="s">
        <v>1221</v>
      </c>
      <c r="D164" s="894" t="s">
        <v>1130</v>
      </c>
      <c r="E164" s="910" t="s">
        <v>1131</v>
      </c>
      <c r="F164" s="132" t="s">
        <v>214</v>
      </c>
      <c r="G164" s="896"/>
      <c r="H164" s="121"/>
      <c r="I164" s="121"/>
      <c r="J164" s="121"/>
    </row>
    <row r="165" spans="1:10" ht="26" customHeight="1">
      <c r="A165" s="410"/>
      <c r="B165" s="892">
        <v>2894</v>
      </c>
      <c r="C165" s="909" t="s">
        <v>1221</v>
      </c>
      <c r="D165" s="894" t="s">
        <v>1109</v>
      </c>
      <c r="E165" s="910" t="s">
        <v>1110</v>
      </c>
      <c r="F165" s="132" t="s">
        <v>214</v>
      </c>
      <c r="G165" s="896"/>
      <c r="H165" s="121"/>
      <c r="I165" s="121"/>
      <c r="J165" s="121"/>
    </row>
    <row r="166" spans="1:10" ht="26" customHeight="1">
      <c r="A166" s="410"/>
      <c r="B166" s="892">
        <v>2113</v>
      </c>
      <c r="C166" s="909" t="s">
        <v>1221</v>
      </c>
      <c r="D166" s="894" t="s">
        <v>1117</v>
      </c>
      <c r="E166" s="910" t="s">
        <v>1118</v>
      </c>
      <c r="F166" s="132" t="s">
        <v>214</v>
      </c>
      <c r="G166" s="896"/>
      <c r="H166" s="121"/>
      <c r="I166" s="121"/>
      <c r="J166" s="121"/>
    </row>
    <row r="167" spans="1:10" ht="26" customHeight="1">
      <c r="A167" s="410"/>
      <c r="B167" s="892">
        <v>2182</v>
      </c>
      <c r="C167" s="909" t="s">
        <v>1221</v>
      </c>
      <c r="D167" s="894" t="s">
        <v>1428</v>
      </c>
      <c r="E167" s="910" t="s">
        <v>1429</v>
      </c>
      <c r="F167" s="132" t="s">
        <v>214</v>
      </c>
      <c r="G167" s="896"/>
      <c r="H167" s="121"/>
      <c r="I167" s="121"/>
      <c r="J167" s="121"/>
    </row>
    <row r="168" spans="1:10" ht="26" customHeight="1">
      <c r="A168" s="410"/>
      <c r="B168" s="892">
        <v>2111</v>
      </c>
      <c r="C168" s="909" t="s">
        <v>1221</v>
      </c>
      <c r="D168" s="894" t="s">
        <v>1437</v>
      </c>
      <c r="E168" s="910" t="s">
        <v>1438</v>
      </c>
      <c r="F168" s="132" t="s">
        <v>214</v>
      </c>
      <c r="G168" s="896"/>
      <c r="H168" s="121"/>
      <c r="I168" s="121"/>
      <c r="J168" s="121"/>
    </row>
    <row r="169" spans="1:10" ht="26" customHeight="1">
      <c r="A169" s="410"/>
      <c r="B169" s="892">
        <v>10091</v>
      </c>
      <c r="C169" s="909" t="s">
        <v>1221</v>
      </c>
      <c r="D169" s="894" t="s">
        <v>1069</v>
      </c>
      <c r="E169" s="910" t="s">
        <v>1071</v>
      </c>
      <c r="F169" s="132" t="s">
        <v>214</v>
      </c>
      <c r="G169" s="896"/>
      <c r="H169" s="121"/>
      <c r="I169" s="121"/>
      <c r="J169" s="121"/>
    </row>
    <row r="170" spans="1:10" ht="26" customHeight="1">
      <c r="A170" s="410"/>
      <c r="B170" s="892">
        <v>2898</v>
      </c>
      <c r="C170" s="909" t="s">
        <v>1221</v>
      </c>
      <c r="D170" s="894" t="s">
        <v>1183</v>
      </c>
      <c r="E170" s="910" t="s">
        <v>1184</v>
      </c>
      <c r="F170" s="132" t="s">
        <v>214</v>
      </c>
      <c r="G170" s="896"/>
      <c r="H170" s="121"/>
      <c r="I170" s="121"/>
      <c r="J170" s="121"/>
    </row>
    <row r="171" spans="1:10" ht="26" customHeight="1">
      <c r="A171" s="410"/>
      <c r="B171" s="892">
        <v>2977</v>
      </c>
      <c r="C171" s="909" t="s">
        <v>1221</v>
      </c>
      <c r="D171" s="894" t="s">
        <v>1424</v>
      </c>
      <c r="E171" s="910" t="s">
        <v>1425</v>
      </c>
      <c r="F171" s="132" t="s">
        <v>214</v>
      </c>
      <c r="G171" s="896"/>
      <c r="H171" s="121"/>
      <c r="I171" s="121"/>
      <c r="J171" s="121"/>
    </row>
    <row r="172" spans="1:10" ht="26" customHeight="1">
      <c r="A172" s="410"/>
      <c r="B172" s="892">
        <v>2648</v>
      </c>
      <c r="C172" s="909" t="s">
        <v>1221</v>
      </c>
      <c r="D172" s="894" t="s">
        <v>898</v>
      </c>
      <c r="E172" s="910" t="s">
        <v>899</v>
      </c>
      <c r="F172" s="132" t="s">
        <v>214</v>
      </c>
      <c r="G172" s="896"/>
      <c r="H172" s="121"/>
      <c r="I172" s="121"/>
      <c r="J172" s="121"/>
    </row>
    <row r="173" spans="1:10" ht="26" customHeight="1">
      <c r="A173" s="410"/>
      <c r="B173" s="892">
        <v>2160</v>
      </c>
      <c r="C173" s="909" t="s">
        <v>1221</v>
      </c>
      <c r="D173" s="894" t="s">
        <v>1434</v>
      </c>
      <c r="E173" s="910" t="s">
        <v>1436</v>
      </c>
      <c r="F173" s="132" t="s">
        <v>214</v>
      </c>
      <c r="G173" s="896"/>
      <c r="H173" s="121"/>
      <c r="I173" s="121"/>
      <c r="J173" s="121"/>
    </row>
    <row r="174" spans="1:10" ht="26" customHeight="1">
      <c r="A174" s="410"/>
      <c r="B174" s="892">
        <v>2159</v>
      </c>
      <c r="C174" s="909" t="s">
        <v>1221</v>
      </c>
      <c r="D174" s="894" t="s">
        <v>1432</v>
      </c>
      <c r="E174" s="910" t="s">
        <v>1433</v>
      </c>
      <c r="F174" s="132" t="s">
        <v>214</v>
      </c>
      <c r="G174" s="896"/>
      <c r="H174" s="121"/>
      <c r="I174" s="121"/>
      <c r="J174" s="121"/>
    </row>
    <row r="175" spans="1:10" ht="26" customHeight="1">
      <c r="A175" s="410"/>
      <c r="B175" s="892">
        <v>2149</v>
      </c>
      <c r="C175" s="909" t="s">
        <v>1221</v>
      </c>
      <c r="D175" s="894" t="s">
        <v>1430</v>
      </c>
      <c r="E175" s="910" t="s">
        <v>1431</v>
      </c>
      <c r="F175" s="132" t="s">
        <v>214</v>
      </c>
      <c r="G175" s="896"/>
      <c r="H175" s="121"/>
      <c r="I175" s="121"/>
      <c r="J175" s="121"/>
    </row>
    <row r="176" spans="1:10" ht="26" customHeight="1">
      <c r="A176" s="410"/>
      <c r="B176" s="892">
        <v>2147</v>
      </c>
      <c r="C176" s="909" t="s">
        <v>1221</v>
      </c>
      <c r="D176" s="894" t="s">
        <v>924</v>
      </c>
      <c r="E176" s="910" t="s">
        <v>925</v>
      </c>
      <c r="F176" s="132" t="s">
        <v>214</v>
      </c>
      <c r="G176" s="896"/>
      <c r="H176" s="121"/>
      <c r="I176" s="121"/>
      <c r="J176" s="121"/>
    </row>
    <row r="177" spans="1:10" ht="26" customHeight="1">
      <c r="A177" s="410"/>
      <c r="B177" s="892">
        <v>3226</v>
      </c>
      <c r="C177" s="909" t="s">
        <v>1221</v>
      </c>
      <c r="D177" s="894" t="s">
        <v>1018</v>
      </c>
      <c r="E177" s="910" t="s">
        <v>1019</v>
      </c>
      <c r="F177" s="132" t="s">
        <v>214</v>
      </c>
      <c r="G177" s="896"/>
      <c r="H177" s="121"/>
      <c r="I177" s="121"/>
      <c r="J177" s="121"/>
    </row>
    <row r="178" spans="1:10" ht="26" customHeight="1">
      <c r="A178" s="410"/>
      <c r="B178" s="892">
        <v>2541</v>
      </c>
      <c r="C178" s="909" t="s">
        <v>1221</v>
      </c>
      <c r="D178" s="894" t="s">
        <v>1005</v>
      </c>
      <c r="E178" s="910" t="s">
        <v>1006</v>
      </c>
      <c r="F178" s="132" t="s">
        <v>214</v>
      </c>
      <c r="G178" s="896"/>
      <c r="H178" s="121"/>
      <c r="I178" s="121"/>
      <c r="J178" s="121"/>
    </row>
    <row r="179" spans="1:10" ht="26" customHeight="1">
      <c r="A179" s="410"/>
      <c r="B179" s="892">
        <v>2171</v>
      </c>
      <c r="C179" s="909" t="s">
        <v>1221</v>
      </c>
      <c r="D179" s="894" t="s">
        <v>1426</v>
      </c>
      <c r="E179" s="910" t="s">
        <v>1427</v>
      </c>
      <c r="F179" s="132" t="s">
        <v>214</v>
      </c>
      <c r="G179" s="896"/>
      <c r="H179" s="121"/>
      <c r="I179" s="121"/>
      <c r="J179" s="121"/>
    </row>
    <row r="180" spans="1:10" ht="26" customHeight="1">
      <c r="A180" s="410"/>
      <c r="B180" s="892">
        <v>7087</v>
      </c>
      <c r="C180" s="909" t="s">
        <v>1221</v>
      </c>
      <c r="D180" s="894" t="s">
        <v>1034</v>
      </c>
      <c r="E180" s="910" t="s">
        <v>1035</v>
      </c>
      <c r="F180" s="132" t="s">
        <v>214</v>
      </c>
      <c r="G180" s="896"/>
      <c r="H180" s="121"/>
      <c r="I180" s="121"/>
      <c r="J180" s="121"/>
    </row>
    <row r="181" spans="1:10" ht="26" customHeight="1">
      <c r="A181" s="410"/>
      <c r="B181" s="892">
        <v>210</v>
      </c>
      <c r="C181" s="909" t="s">
        <v>1221</v>
      </c>
      <c r="D181" s="894" t="s">
        <v>1406</v>
      </c>
      <c r="E181" s="910" t="s">
        <v>1407</v>
      </c>
      <c r="F181" s="132" t="s">
        <v>214</v>
      </c>
      <c r="H181" s="121"/>
      <c r="I181" s="121"/>
      <c r="J181" s="121"/>
    </row>
    <row r="182" spans="1:10" ht="26" customHeight="1">
      <c r="A182" s="410"/>
      <c r="B182" s="892">
        <v>2881</v>
      </c>
      <c r="C182" s="909" t="s">
        <v>1221</v>
      </c>
      <c r="D182" s="894" t="s">
        <v>1009</v>
      </c>
      <c r="E182" s="910" t="s">
        <v>1205</v>
      </c>
      <c r="F182" s="132" t="s">
        <v>214</v>
      </c>
      <c r="G182" s="896"/>
      <c r="H182" s="121"/>
      <c r="I182" s="121"/>
      <c r="J182" s="121"/>
    </row>
    <row r="183" spans="1:10" ht="26" customHeight="1">
      <c r="A183" s="410"/>
      <c r="B183" s="892">
        <v>4042</v>
      </c>
      <c r="C183" s="909" t="s">
        <v>1221</v>
      </c>
      <c r="D183" s="894" t="s">
        <v>1126</v>
      </c>
      <c r="E183" s="910" t="s">
        <v>1127</v>
      </c>
      <c r="F183" s="132" t="s">
        <v>214</v>
      </c>
      <c r="G183" s="896"/>
      <c r="H183" s="121"/>
      <c r="I183" s="121"/>
      <c r="J183" s="121"/>
    </row>
    <row r="184" spans="1:10" ht="26" customHeight="1">
      <c r="A184" s="410"/>
      <c r="B184" s="892">
        <v>4078</v>
      </c>
      <c r="C184" s="909" t="s">
        <v>1221</v>
      </c>
      <c r="D184" s="894" t="s">
        <v>1190</v>
      </c>
      <c r="E184" s="910" t="s">
        <v>1191</v>
      </c>
      <c r="F184" s="132" t="s">
        <v>214</v>
      </c>
      <c r="G184" s="896"/>
      <c r="H184" s="121"/>
      <c r="I184" s="121"/>
      <c r="J184" s="121"/>
    </row>
    <row r="185" spans="1:10" ht="26" customHeight="1">
      <c r="A185" s="410"/>
      <c r="B185" s="892">
        <v>8138</v>
      </c>
      <c r="C185" s="909" t="s">
        <v>1221</v>
      </c>
      <c r="D185" s="894" t="s">
        <v>1047</v>
      </c>
      <c r="E185" s="910" t="s">
        <v>1048</v>
      </c>
      <c r="F185" s="132" t="s">
        <v>214</v>
      </c>
      <c r="G185" s="896"/>
      <c r="H185" s="121"/>
      <c r="I185" s="121"/>
      <c r="J185" s="121"/>
    </row>
    <row r="186" spans="1:10" ht="26" customHeight="1">
      <c r="A186" s="410"/>
      <c r="B186" s="892">
        <v>204</v>
      </c>
      <c r="C186" s="909" t="s">
        <v>1221</v>
      </c>
      <c r="D186" s="894" t="s">
        <v>1404</v>
      </c>
      <c r="E186" s="910" t="s">
        <v>1405</v>
      </c>
      <c r="F186" s="132" t="s">
        <v>214</v>
      </c>
      <c r="G186" s="896"/>
      <c r="H186" s="121"/>
      <c r="I186" s="121"/>
      <c r="J186" s="121"/>
    </row>
    <row r="187" spans="1:10" ht="26" customHeight="1">
      <c r="A187" s="410"/>
      <c r="B187" s="892">
        <v>200</v>
      </c>
      <c r="C187" s="909" t="s">
        <v>1221</v>
      </c>
      <c r="D187" s="894" t="s">
        <v>1153</v>
      </c>
      <c r="E187" s="910" t="s">
        <v>1155</v>
      </c>
      <c r="F187" s="132" t="s">
        <v>214</v>
      </c>
      <c r="G187" s="896"/>
      <c r="H187" s="121"/>
      <c r="I187" s="121"/>
      <c r="J187" s="121"/>
    </row>
    <row r="188" spans="1:10" ht="26" customHeight="1">
      <c r="A188" s="410"/>
      <c r="B188" s="892">
        <v>7013</v>
      </c>
      <c r="C188" s="909" t="s">
        <v>1221</v>
      </c>
      <c r="D188" s="894" t="s">
        <v>1028</v>
      </c>
      <c r="E188" s="910" t="s">
        <v>1029</v>
      </c>
      <c r="F188" s="132" t="s">
        <v>214</v>
      </c>
      <c r="G188" s="896"/>
      <c r="H188" s="121"/>
      <c r="I188" s="121"/>
      <c r="J188" s="121"/>
    </row>
    <row r="189" spans="1:10" ht="26" customHeight="1">
      <c r="A189" s="410"/>
      <c r="B189" s="892">
        <v>2301</v>
      </c>
      <c r="C189" s="909" t="s">
        <v>1221</v>
      </c>
      <c r="D189" s="894" t="s">
        <v>1439</v>
      </c>
      <c r="E189" s="910" t="s">
        <v>1441</v>
      </c>
      <c r="F189" s="132" t="s">
        <v>214</v>
      </c>
      <c r="G189" s="896"/>
      <c r="H189" s="121"/>
      <c r="I189" s="121"/>
      <c r="J189" s="121"/>
    </row>
    <row r="190" spans="1:10" ht="26" customHeight="1">
      <c r="A190" s="410"/>
      <c r="B190" s="892">
        <v>1941</v>
      </c>
      <c r="C190" s="909" t="s">
        <v>1221</v>
      </c>
      <c r="D190" s="894" t="s">
        <v>901</v>
      </c>
      <c r="E190" s="910" t="s">
        <v>903</v>
      </c>
      <c r="F190" s="132" t="s">
        <v>214</v>
      </c>
      <c r="G190" s="896"/>
      <c r="H190" s="121"/>
      <c r="I190" s="121"/>
      <c r="J190" s="121"/>
    </row>
    <row r="191" spans="1:10" ht="26" customHeight="1">
      <c r="A191" s="410"/>
      <c r="B191" s="892">
        <v>1940</v>
      </c>
      <c r="C191" s="909" t="s">
        <v>1221</v>
      </c>
      <c r="D191" s="894" t="s">
        <v>1422</v>
      </c>
      <c r="E191" s="910" t="s">
        <v>1423</v>
      </c>
      <c r="F191" s="132" t="s">
        <v>214</v>
      </c>
      <c r="G191" s="896"/>
      <c r="H191" s="121"/>
      <c r="I191" s="121"/>
      <c r="J191" s="121"/>
    </row>
    <row r="192" spans="1:10" ht="26" customHeight="1">
      <c r="A192" s="410"/>
      <c r="B192" s="892">
        <v>1938</v>
      </c>
      <c r="C192" s="909" t="s">
        <v>1221</v>
      </c>
      <c r="D192" s="894" t="s">
        <v>1087</v>
      </c>
      <c r="E192" s="910" t="s">
        <v>1088</v>
      </c>
      <c r="F192" s="132" t="s">
        <v>214</v>
      </c>
      <c r="G192" s="896"/>
      <c r="H192" s="121"/>
      <c r="I192" s="121"/>
      <c r="J192" s="121"/>
    </row>
    <row r="193" spans="1:10" ht="26" customHeight="1">
      <c r="A193" s="410"/>
      <c r="B193" s="892">
        <v>9111</v>
      </c>
      <c r="C193" s="909" t="s">
        <v>1221</v>
      </c>
      <c r="D193" s="894" t="s">
        <v>1137</v>
      </c>
      <c r="E193" s="910" t="s">
        <v>1138</v>
      </c>
      <c r="F193" s="132" t="s">
        <v>214</v>
      </c>
      <c r="G193" s="896"/>
      <c r="H193" s="121"/>
      <c r="I193" s="121"/>
      <c r="J193" s="121"/>
    </row>
    <row r="194" spans="1:10" ht="26" customHeight="1">
      <c r="A194" s="410"/>
      <c r="B194" s="892">
        <v>9077</v>
      </c>
      <c r="C194" s="909" t="s">
        <v>1221</v>
      </c>
      <c r="D194" s="894" t="s">
        <v>1098</v>
      </c>
      <c r="E194" s="910" t="s">
        <v>1099</v>
      </c>
      <c r="F194" s="132" t="s">
        <v>214</v>
      </c>
      <c r="G194" s="896"/>
      <c r="H194" s="121"/>
      <c r="I194" s="121"/>
      <c r="J194" s="121"/>
    </row>
    <row r="195" spans="1:10" ht="26" customHeight="1">
      <c r="A195" s="410"/>
      <c r="B195" s="892">
        <v>9062</v>
      </c>
      <c r="C195" s="909" t="s">
        <v>1221</v>
      </c>
      <c r="D195" s="894" t="s">
        <v>1057</v>
      </c>
      <c r="E195" s="910" t="s">
        <v>1059</v>
      </c>
      <c r="F195" s="132" t="s">
        <v>214</v>
      </c>
      <c r="G195" s="896"/>
      <c r="H195" s="121"/>
      <c r="I195" s="121"/>
      <c r="J195" s="121"/>
    </row>
    <row r="196" spans="1:10" ht="26" customHeight="1">
      <c r="A196" s="410"/>
      <c r="B196" s="892">
        <v>218</v>
      </c>
      <c r="C196" s="909" t="s">
        <v>1221</v>
      </c>
      <c r="D196" s="894" t="s">
        <v>1408</v>
      </c>
      <c r="E196" s="910" t="s">
        <v>1409</v>
      </c>
      <c r="F196" s="132" t="s">
        <v>214</v>
      </c>
      <c r="G196" s="896"/>
      <c r="H196" s="121"/>
      <c r="I196" s="121"/>
      <c r="J196" s="121"/>
    </row>
    <row r="197" spans="1:10" ht="26" customHeight="1">
      <c r="A197" s="410"/>
      <c r="B197" s="892">
        <v>227</v>
      </c>
      <c r="C197" s="909" t="s">
        <v>1221</v>
      </c>
      <c r="D197" s="894" t="s">
        <v>1412</v>
      </c>
      <c r="E197" s="910" t="s">
        <v>1413</v>
      </c>
      <c r="F197" s="132" t="s">
        <v>214</v>
      </c>
      <c r="G197" s="896"/>
      <c r="H197" s="121"/>
      <c r="I197" s="121"/>
      <c r="J197" s="121"/>
    </row>
    <row r="198" spans="1:10" ht="26" customHeight="1">
      <c r="A198" s="410"/>
      <c r="B198" s="892">
        <v>2704</v>
      </c>
      <c r="C198" s="909" t="s">
        <v>1221</v>
      </c>
      <c r="D198" s="894" t="s">
        <v>1173</v>
      </c>
      <c r="E198" s="910" t="s">
        <v>1174</v>
      </c>
      <c r="F198" s="132" t="s">
        <v>214</v>
      </c>
      <c r="G198" s="896"/>
      <c r="H198" s="121"/>
      <c r="I198" s="121"/>
      <c r="J198" s="121"/>
    </row>
    <row r="199" spans="1:10" ht="26" customHeight="1">
      <c r="A199" s="410"/>
      <c r="B199" s="892">
        <v>3166</v>
      </c>
      <c r="C199" s="909" t="s">
        <v>1221</v>
      </c>
      <c r="D199" s="894" t="s">
        <v>927</v>
      </c>
      <c r="E199" s="910" t="s">
        <v>929</v>
      </c>
      <c r="F199" s="132" t="s">
        <v>214</v>
      </c>
      <c r="G199" s="896"/>
      <c r="H199" s="121"/>
      <c r="I199" s="121"/>
      <c r="J199" s="121"/>
    </row>
    <row r="200" spans="1:10" ht="26" customHeight="1">
      <c r="A200" s="410"/>
      <c r="B200" s="892">
        <v>213</v>
      </c>
      <c r="C200" s="909" t="s">
        <v>1221</v>
      </c>
      <c r="D200" s="894" t="s">
        <v>1410</v>
      </c>
      <c r="E200" s="910" t="s">
        <v>1411</v>
      </c>
      <c r="F200" s="132" t="s">
        <v>214</v>
      </c>
      <c r="G200" s="896"/>
      <c r="H200" s="121"/>
      <c r="I200" s="121"/>
      <c r="J200" s="121"/>
    </row>
    <row r="201" spans="1:10" ht="26" customHeight="1">
      <c r="A201" s="410"/>
      <c r="B201" s="892">
        <v>9078</v>
      </c>
      <c r="C201" s="909" t="s">
        <v>1221</v>
      </c>
      <c r="D201" s="894" t="s">
        <v>1055</v>
      </c>
      <c r="E201" s="910" t="s">
        <v>1056</v>
      </c>
      <c r="F201" s="132" t="s">
        <v>214</v>
      </c>
      <c r="G201" s="896"/>
      <c r="H201" s="121"/>
      <c r="I201" s="121"/>
      <c r="J201" s="121"/>
    </row>
    <row r="202" spans="1:10" ht="26" customHeight="1">
      <c r="A202" s="410"/>
      <c r="B202" s="892">
        <v>7739</v>
      </c>
      <c r="C202" s="909" t="s">
        <v>1221</v>
      </c>
      <c r="D202" s="894" t="s">
        <v>1044</v>
      </c>
      <c r="E202" s="910" t="s">
        <v>1045</v>
      </c>
      <c r="F202" s="132" t="s">
        <v>214</v>
      </c>
      <c r="G202" s="896"/>
      <c r="H202" s="121"/>
      <c r="I202" s="121"/>
      <c r="J202" s="121"/>
    </row>
    <row r="203" spans="1:10" ht="26" customHeight="1">
      <c r="A203" s="410"/>
      <c r="B203" s="892">
        <v>7275</v>
      </c>
      <c r="C203" s="909" t="s">
        <v>1221</v>
      </c>
      <c r="D203" s="894" t="s">
        <v>1039</v>
      </c>
      <c r="E203" s="910" t="s">
        <v>1040</v>
      </c>
      <c r="F203" s="132" t="s">
        <v>214</v>
      </c>
      <c r="G203" s="896"/>
      <c r="H203" s="121"/>
      <c r="I203" s="121"/>
      <c r="J203" s="121"/>
    </row>
    <row r="204" spans="1:10" ht="26" customHeight="1">
      <c r="A204" s="410"/>
      <c r="B204" s="892">
        <v>7243</v>
      </c>
      <c r="C204" s="909" t="s">
        <v>1221</v>
      </c>
      <c r="D204" s="894" t="s">
        <v>1192</v>
      </c>
      <c r="E204" s="910" t="s">
        <v>1193</v>
      </c>
      <c r="F204" s="132" t="s">
        <v>214</v>
      </c>
      <c r="G204" s="896"/>
      <c r="H204" s="121"/>
      <c r="I204" s="121"/>
      <c r="J204" s="121"/>
    </row>
    <row r="205" spans="1:10" ht="26" customHeight="1">
      <c r="A205" s="410"/>
      <c r="B205" s="892">
        <v>2914</v>
      </c>
      <c r="C205" s="909" t="s">
        <v>1221</v>
      </c>
      <c r="D205" s="894" t="s">
        <v>1181</v>
      </c>
      <c r="E205" s="910" t="s">
        <v>1182</v>
      </c>
      <c r="F205" s="132" t="s">
        <v>214</v>
      </c>
      <c r="G205" s="896"/>
      <c r="H205" s="121"/>
      <c r="I205" s="121"/>
      <c r="J205" s="121"/>
    </row>
    <row r="206" spans="1:10" ht="26" customHeight="1">
      <c r="A206" s="410"/>
      <c r="B206" s="892">
        <v>3912</v>
      </c>
      <c r="C206" s="909" t="s">
        <v>1221</v>
      </c>
      <c r="D206" s="894" t="s">
        <v>1025</v>
      </c>
      <c r="E206" s="910" t="s">
        <v>1026</v>
      </c>
      <c r="F206" s="132" t="s">
        <v>214</v>
      </c>
      <c r="G206" s="896"/>
      <c r="H206" s="121"/>
      <c r="I206" s="121"/>
      <c r="J206" s="121"/>
    </row>
    <row r="207" spans="1:10" ht="26" customHeight="1">
      <c r="A207" s="410"/>
      <c r="B207" s="892">
        <v>6942</v>
      </c>
      <c r="C207" s="909" t="s">
        <v>1221</v>
      </c>
      <c r="D207" s="894" t="s">
        <v>931</v>
      </c>
      <c r="E207" s="910" t="s">
        <v>932</v>
      </c>
      <c r="F207" s="132" t="s">
        <v>214</v>
      </c>
      <c r="G207" s="896"/>
      <c r="H207" s="121"/>
      <c r="I207" s="121"/>
      <c r="J207" s="121"/>
    </row>
    <row r="208" spans="1:10" ht="26" customHeight="1">
      <c r="A208" s="410"/>
      <c r="B208" s="892">
        <v>2352</v>
      </c>
      <c r="C208" s="909" t="s">
        <v>1221</v>
      </c>
      <c r="D208" s="894" t="s">
        <v>1416</v>
      </c>
      <c r="E208" s="910" t="s">
        <v>1417</v>
      </c>
      <c r="F208" s="132" t="s">
        <v>214</v>
      </c>
      <c r="G208" s="896"/>
      <c r="H208" s="121"/>
      <c r="I208" s="121"/>
      <c r="J208" s="121"/>
    </row>
    <row r="209" spans="1:10" ht="26" customHeight="1">
      <c r="A209" s="410"/>
      <c r="B209" s="892">
        <v>2351</v>
      </c>
      <c r="C209" s="909" t="s">
        <v>1221</v>
      </c>
      <c r="D209" s="894" t="s">
        <v>1414</v>
      </c>
      <c r="E209" s="910" t="s">
        <v>1415</v>
      </c>
      <c r="F209" s="132" t="s">
        <v>214</v>
      </c>
      <c r="G209" s="896"/>
      <c r="H209" s="121"/>
      <c r="I209" s="121"/>
      <c r="J209" s="121"/>
    </row>
    <row r="210" spans="1:10" ht="26" customHeight="1">
      <c r="A210" s="410"/>
      <c r="B210" s="892">
        <v>2354</v>
      </c>
      <c r="C210" s="909" t="s">
        <v>1221</v>
      </c>
      <c r="D210" s="894" t="s">
        <v>1418</v>
      </c>
      <c r="E210" s="910" t="s">
        <v>1419</v>
      </c>
      <c r="F210" s="132" t="s">
        <v>214</v>
      </c>
      <c r="G210" s="896"/>
      <c r="H210" s="121"/>
      <c r="I210" s="121"/>
      <c r="J210" s="121"/>
    </row>
    <row r="211" spans="1:10" ht="26" customHeight="1">
      <c r="A211" s="410"/>
      <c r="B211" s="892">
        <v>7774</v>
      </c>
      <c r="C211" s="909" t="s">
        <v>1221</v>
      </c>
      <c r="D211" s="894" t="s">
        <v>1135</v>
      </c>
      <c r="E211" s="910" t="s">
        <v>1136</v>
      </c>
      <c r="F211" s="132" t="s">
        <v>214</v>
      </c>
      <c r="G211" s="896"/>
      <c r="H211" s="121"/>
      <c r="I211" s="121"/>
      <c r="J211" s="121"/>
    </row>
    <row r="212" spans="1:10" ht="26" customHeight="1">
      <c r="A212" s="410"/>
      <c r="B212" s="892">
        <v>2921</v>
      </c>
      <c r="C212" s="909" t="s">
        <v>1221</v>
      </c>
      <c r="D212" s="894" t="s">
        <v>905</v>
      </c>
      <c r="E212" s="910" t="s">
        <v>906</v>
      </c>
      <c r="F212" s="132" t="s">
        <v>214</v>
      </c>
      <c r="G212" s="896"/>
      <c r="H212" s="121"/>
      <c r="I212" s="121"/>
      <c r="J212" s="121"/>
    </row>
    <row r="213" spans="1:10" ht="26" customHeight="1">
      <c r="A213" s="410"/>
      <c r="B213" s="892">
        <v>8638</v>
      </c>
      <c r="C213" s="909" t="s">
        <v>1221</v>
      </c>
      <c r="D213" s="894" t="s">
        <v>1037</v>
      </c>
      <c r="E213" s="910" t="s">
        <v>1038</v>
      </c>
      <c r="F213" s="132" t="s">
        <v>214</v>
      </c>
      <c r="G213" s="896"/>
      <c r="H213" s="121"/>
      <c r="I213" s="121"/>
      <c r="J213" s="121"/>
    </row>
    <row r="214" spans="1:10" ht="26" customHeight="1">
      <c r="A214" s="410"/>
      <c r="B214" s="892">
        <v>8642</v>
      </c>
      <c r="C214" s="909" t="s">
        <v>1221</v>
      </c>
      <c r="D214" s="894" t="s">
        <v>1128</v>
      </c>
      <c r="E214" s="910" t="s">
        <v>1129</v>
      </c>
      <c r="F214" s="132" t="s">
        <v>214</v>
      </c>
      <c r="G214" s="896"/>
      <c r="H214" s="121"/>
      <c r="I214" s="121"/>
      <c r="J214" s="121"/>
    </row>
    <row r="215" spans="1:10" ht="26" customHeight="1">
      <c r="A215" s="410"/>
      <c r="B215" s="892">
        <v>9293</v>
      </c>
      <c r="C215" s="909" t="s">
        <v>1221</v>
      </c>
      <c r="D215" s="894" t="s">
        <v>1062</v>
      </c>
      <c r="E215" s="910" t="s">
        <v>1063</v>
      </c>
      <c r="F215" s="132" t="s">
        <v>214</v>
      </c>
      <c r="G215" s="896"/>
      <c r="H215" s="121"/>
      <c r="I215" s="121"/>
      <c r="J215" s="121"/>
    </row>
    <row r="216" spans="1:10" ht="26" customHeight="1">
      <c r="A216" s="410"/>
      <c r="B216" s="892">
        <v>9437</v>
      </c>
      <c r="C216" s="909" t="s">
        <v>1221</v>
      </c>
      <c r="D216" s="894" t="s">
        <v>1064</v>
      </c>
      <c r="E216" s="910" t="s">
        <v>1066</v>
      </c>
      <c r="F216" s="132" t="s">
        <v>214</v>
      </c>
      <c r="G216" s="896"/>
      <c r="H216" s="121"/>
      <c r="I216" s="121"/>
      <c r="J216" s="121"/>
    </row>
    <row r="217" spans="1:10" ht="26" customHeight="1">
      <c r="A217" s="410"/>
      <c r="B217" s="892">
        <v>10318</v>
      </c>
      <c r="C217" s="909" t="s">
        <v>1221</v>
      </c>
      <c r="D217" s="894" t="s">
        <v>1100</v>
      </c>
      <c r="E217" s="910" t="s">
        <v>1101</v>
      </c>
      <c r="F217" s="132" t="s">
        <v>214</v>
      </c>
      <c r="G217" s="896"/>
      <c r="H217" s="121"/>
      <c r="I217" s="121"/>
      <c r="J217" s="121"/>
    </row>
    <row r="218" spans="1:10" ht="26" customHeight="1">
      <c r="A218" s="410"/>
      <c r="B218" s="892">
        <v>2635</v>
      </c>
      <c r="C218" s="909" t="s">
        <v>1221</v>
      </c>
      <c r="D218" s="894" t="s">
        <v>1420</v>
      </c>
      <c r="E218" s="910" t="s">
        <v>1421</v>
      </c>
      <c r="F218" s="132" t="s">
        <v>214</v>
      </c>
      <c r="G218" s="896"/>
      <c r="H218" s="121"/>
      <c r="I218" s="121"/>
      <c r="J218" s="121"/>
    </row>
    <row r="219" spans="1:10" ht="26" customHeight="1">
      <c r="A219" s="410"/>
      <c r="B219" s="892">
        <v>119</v>
      </c>
      <c r="C219" s="909" t="s">
        <v>1221</v>
      </c>
      <c r="D219" s="894" t="s">
        <v>955</v>
      </c>
      <c r="E219" s="910" t="s">
        <v>956</v>
      </c>
      <c r="F219" s="132" t="s">
        <v>214</v>
      </c>
      <c r="G219" s="896"/>
      <c r="H219" s="121"/>
      <c r="I219" s="121"/>
      <c r="J219" s="121"/>
    </row>
    <row r="220" spans="1:10" ht="26" customHeight="1">
      <c r="A220" s="410"/>
      <c r="B220" s="892">
        <v>9470</v>
      </c>
      <c r="C220" s="909" t="s">
        <v>1221</v>
      </c>
      <c r="D220" s="894" t="s">
        <v>1067</v>
      </c>
      <c r="E220" s="910" t="s">
        <v>1068</v>
      </c>
      <c r="F220" s="132" t="s">
        <v>214</v>
      </c>
      <c r="G220" s="896"/>
      <c r="H220" s="121"/>
      <c r="I220" s="121"/>
      <c r="J220" s="121"/>
    </row>
    <row r="221" spans="1:10" ht="26" customHeight="1" thickBot="1">
      <c r="A221" s="410"/>
      <c r="B221" s="917">
        <v>8711</v>
      </c>
      <c r="C221" s="912" t="s">
        <v>1221</v>
      </c>
      <c r="D221" s="913" t="s">
        <v>1051</v>
      </c>
      <c r="E221" s="914" t="s">
        <v>1052</v>
      </c>
      <c r="F221" s="132" t="s">
        <v>214</v>
      </c>
      <c r="G221" s="915"/>
      <c r="H221" s="121"/>
      <c r="I221" s="121"/>
      <c r="J221" s="121"/>
    </row>
    <row r="222" spans="1:10" ht="200" customHeight="1">
      <c r="A222" s="961"/>
      <c r="B222" s="962"/>
      <c r="C222" s="962"/>
      <c r="D222" s="963"/>
      <c r="E222" s="964"/>
      <c r="F222" s="965"/>
      <c r="G222" s="966"/>
      <c r="H222" s="967"/>
      <c r="I222" s="131"/>
      <c r="J222" s="131"/>
    </row>
    <row r="223" spans="1:10" ht="200" customHeight="1">
      <c r="A223" s="961"/>
      <c r="B223" s="962"/>
      <c r="C223" s="962"/>
      <c r="D223" s="963"/>
      <c r="E223" s="964"/>
      <c r="F223" s="965"/>
      <c r="G223" s="966"/>
      <c r="H223" s="967"/>
      <c r="I223" s="131"/>
      <c r="J223" s="131"/>
    </row>
    <row r="224" spans="1:10" ht="200" customHeight="1">
      <c r="A224" s="961"/>
      <c r="B224" s="962"/>
      <c r="C224" s="962"/>
      <c r="D224" s="963"/>
      <c r="E224" s="964"/>
      <c r="F224" s="965"/>
      <c r="G224" s="966"/>
      <c r="H224" s="967"/>
      <c r="I224" s="131"/>
      <c r="J224" s="131"/>
    </row>
  </sheetData>
  <sortState ref="B162:G221">
    <sortCondition ref="E162:E221"/>
  </sortState>
  <conditionalFormatting sqref="F130">
    <cfRule type="containsText" dxfId="26" priority="25" operator="containsText" text="CR">
      <formula>NOT(ISERROR(SEARCH("CR",F130)))</formula>
    </cfRule>
    <cfRule type="containsText" dxfId="25" priority="27" operator="containsText" text="VU">
      <formula>NOT(ISERROR(SEARCH("VU",F130)))</formula>
    </cfRule>
  </conditionalFormatting>
  <conditionalFormatting sqref="F130">
    <cfRule type="containsText" dxfId="24" priority="26" operator="containsText" text="VU">
      <formula>NOT(ISERROR(SEARCH("VU",F130)))</formula>
    </cfRule>
  </conditionalFormatting>
  <conditionalFormatting sqref="F130">
    <cfRule type="containsText" dxfId="23" priority="19" operator="containsText" text="NA">
      <formula>NOT(ISERROR(SEARCH("NA",F130)))</formula>
    </cfRule>
    <cfRule type="containsText" dxfId="22" priority="20" operator="containsText" text="DD">
      <formula>NOT(ISERROR(SEARCH("DD",F130)))</formula>
    </cfRule>
    <cfRule type="containsText" dxfId="21" priority="21" operator="containsText" text="LC">
      <formula>NOT(ISERROR(SEARCH("LC",F130)))</formula>
    </cfRule>
    <cfRule type="containsText" dxfId="20" priority="22" operator="containsText" text="NT">
      <formula>NOT(ISERROR(SEARCH("NT",F130)))</formula>
    </cfRule>
    <cfRule type="containsText" dxfId="19" priority="23" operator="containsText" text="RE">
      <formula>NOT(ISERROR(SEARCH("RE",F130)))</formula>
    </cfRule>
    <cfRule type="containsText" dxfId="18" priority="24" operator="containsText" text="EN">
      <formula>NOT(ISERROR(SEARCH("EN",F130)))</formula>
    </cfRule>
  </conditionalFormatting>
  <conditionalFormatting sqref="F131">
    <cfRule type="containsText" dxfId="17" priority="16" operator="containsText" text="CR">
      <formula>NOT(ISERROR(SEARCH("CR",F131)))</formula>
    </cfRule>
    <cfRule type="containsText" dxfId="16" priority="18" operator="containsText" text="VU">
      <formula>NOT(ISERROR(SEARCH("VU",F131)))</formula>
    </cfRule>
  </conditionalFormatting>
  <conditionalFormatting sqref="F131">
    <cfRule type="containsText" dxfId="15" priority="17" operator="containsText" text="VU">
      <formula>NOT(ISERROR(SEARCH("VU",F131)))</formula>
    </cfRule>
  </conditionalFormatting>
  <conditionalFormatting sqref="F131">
    <cfRule type="containsText" dxfId="14" priority="10" operator="containsText" text="NA">
      <formula>NOT(ISERROR(SEARCH("NA",F131)))</formula>
    </cfRule>
    <cfRule type="containsText" dxfId="13" priority="11" operator="containsText" text="DD">
      <formula>NOT(ISERROR(SEARCH("DD",F131)))</formula>
    </cfRule>
    <cfRule type="containsText" dxfId="12" priority="12" operator="containsText" text="LC">
      <formula>NOT(ISERROR(SEARCH("LC",F131)))</formula>
    </cfRule>
    <cfRule type="containsText" dxfId="11" priority="13" operator="containsText" text="NT">
      <formula>NOT(ISERROR(SEARCH("NT",F131)))</formula>
    </cfRule>
    <cfRule type="containsText" dxfId="10" priority="14" operator="containsText" text="RE">
      <formula>NOT(ISERROR(SEARCH("RE",F131)))</formula>
    </cfRule>
    <cfRule type="containsText" dxfId="9" priority="15" operator="containsText" text="EN">
      <formula>NOT(ISERROR(SEARCH("EN",F131)))</formula>
    </cfRule>
  </conditionalFormatting>
  <conditionalFormatting sqref="F37">
    <cfRule type="containsText" dxfId="8" priority="7" operator="containsText" text="CR">
      <formula>NOT(ISERROR(SEARCH("CR",F37)))</formula>
    </cfRule>
    <cfRule type="containsText" dxfId="7" priority="9" operator="containsText" text="VU">
      <formula>NOT(ISERROR(SEARCH("VU",F37)))</formula>
    </cfRule>
  </conditionalFormatting>
  <conditionalFormatting sqref="F37">
    <cfRule type="containsText" dxfId="6" priority="8" operator="containsText" text="VU">
      <formula>NOT(ISERROR(SEARCH("VU",F37)))</formula>
    </cfRule>
  </conditionalFormatting>
  <conditionalFormatting sqref="F37">
    <cfRule type="containsText" dxfId="5" priority="1" operator="containsText" text="NA">
      <formula>NOT(ISERROR(SEARCH("NA",F37)))</formula>
    </cfRule>
    <cfRule type="containsText" dxfId="4" priority="2" operator="containsText" text="DD">
      <formula>NOT(ISERROR(SEARCH("DD",F37)))</formula>
    </cfRule>
    <cfRule type="containsText" dxfId="3" priority="3" operator="containsText" text="LC">
      <formula>NOT(ISERROR(SEARCH("LC",F37)))</formula>
    </cfRule>
    <cfRule type="containsText" dxfId="2" priority="4" operator="containsText" text="NT">
      <formula>NOT(ISERROR(SEARCH("NT",F37)))</formula>
    </cfRule>
    <cfRule type="containsText" dxfId="1" priority="5" operator="containsText" text="RE">
      <formula>NOT(ISERROR(SEARCH("RE",F37)))</formula>
    </cfRule>
    <cfRule type="containsText" dxfId="0" priority="6" operator="containsText" text="EN">
      <formula>NOT(ISERROR(SEARCH("EN",F37)))</formula>
    </cfRule>
  </conditionalFormatting>
  <printOptions horizontalCentered="1"/>
  <pageMargins left="0.39370078740157483" right="0.39370078740157483" top="0.39370078740157483" bottom="0.39370078740157483" header="0.39370078740157483" footer="0.39370078740157483"/>
  <pageSetup paperSize="9" scale="66" fitToHeight="2"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L28"/>
  <sheetViews>
    <sheetView showGridLines="0" zoomScaleNormal="100" workbookViewId="0">
      <selection activeCell="J15" sqref="J15"/>
    </sheetView>
  </sheetViews>
  <sheetFormatPr baseColWidth="10" defaultColWidth="10.6640625" defaultRowHeight="25.25" customHeight="1"/>
  <cols>
    <col min="1" max="1" width="2.83203125" style="527" customWidth="1"/>
    <col min="2" max="2" width="6.6640625" style="527" customWidth="1"/>
    <col min="3" max="3" width="40.6640625" style="959" customWidth="1"/>
    <col min="4" max="4" width="10.6640625" style="527" customWidth="1"/>
    <col min="5" max="5" width="10.6640625" style="960" customWidth="1"/>
    <col min="6" max="6" width="1.6640625" style="527" customWidth="1"/>
    <col min="7" max="8" width="6.6640625" style="527" customWidth="1"/>
    <col min="9" max="9" width="80.83203125" style="527" customWidth="1"/>
    <col min="10" max="12" width="100.83203125" style="527" customWidth="1"/>
    <col min="13" max="16384" width="10.6640625" style="527"/>
  </cols>
  <sheetData>
    <row r="1" spans="1:12" s="525" customFormat="1" ht="50" customHeight="1">
      <c r="A1" s="376"/>
      <c r="B1" s="378" t="s">
        <v>21</v>
      </c>
      <c r="C1" s="118"/>
      <c r="D1" s="119"/>
      <c r="E1" s="119"/>
      <c r="F1" s="119"/>
      <c r="G1" s="119"/>
      <c r="H1" s="119"/>
      <c r="I1" s="119"/>
      <c r="J1" s="119"/>
      <c r="K1" s="119"/>
      <c r="L1" s="119"/>
    </row>
    <row r="2" spans="1:12" s="525" customFormat="1" ht="50" customHeight="1">
      <c r="A2" s="150"/>
      <c r="B2" s="880" t="s">
        <v>1217</v>
      </c>
      <c r="C2" s="5"/>
      <c r="D2" s="120"/>
      <c r="E2" s="120"/>
      <c r="F2" s="120"/>
      <c r="G2" s="120"/>
      <c r="H2" s="120"/>
      <c r="I2" s="120"/>
      <c r="J2" s="120"/>
      <c r="K2" s="120"/>
      <c r="L2" s="120"/>
    </row>
    <row r="3" spans="1:12" s="525" customFormat="1" ht="20" customHeight="1">
      <c r="A3" s="51"/>
      <c r="B3" s="338" t="s">
        <v>883</v>
      </c>
      <c r="C3" s="51"/>
      <c r="D3" s="121"/>
      <c r="E3" s="121"/>
      <c r="F3" s="121"/>
      <c r="G3" s="121"/>
      <c r="H3" s="121"/>
      <c r="I3" s="121"/>
      <c r="J3"/>
      <c r="K3"/>
      <c r="L3"/>
    </row>
    <row r="4" spans="1:12" s="525" customFormat="1" ht="20" customHeight="1">
      <c r="A4" s="51"/>
      <c r="B4" s="930" t="s">
        <v>1218</v>
      </c>
      <c r="C4" s="51"/>
      <c r="D4" s="121"/>
      <c r="E4" s="121"/>
      <c r="F4" s="121"/>
      <c r="G4" s="121"/>
      <c r="H4" s="121"/>
      <c r="I4" s="121"/>
      <c r="J4"/>
      <c r="K4"/>
      <c r="L4"/>
    </row>
    <row r="5" spans="1:12" s="526" customFormat="1" ht="69" customHeight="1">
      <c r="A5" s="25"/>
      <c r="B5" s="52" t="s">
        <v>49</v>
      </c>
      <c r="C5" s="53"/>
      <c r="D5" s="53"/>
      <c r="E5" s="25"/>
      <c r="F5" s="25"/>
      <c r="G5" s="25"/>
      <c r="H5" s="25"/>
      <c r="I5" s="25"/>
      <c r="J5" s="25"/>
      <c r="K5" s="25"/>
      <c r="L5" s="25"/>
    </row>
    <row r="6" spans="1:12" ht="41" customHeight="1">
      <c r="A6" s="26"/>
      <c r="B6" s="993" t="s">
        <v>38</v>
      </c>
      <c r="C6" s="994"/>
      <c r="D6" s="67" t="s">
        <v>39</v>
      </c>
      <c r="E6" s="68" t="s">
        <v>40</v>
      </c>
      <c r="F6" s="29"/>
      <c r="G6" s="27"/>
      <c r="H6" s="28"/>
      <c r="I6" s="30"/>
      <c r="J6" s="31"/>
      <c r="K6" s="30"/>
      <c r="L6" s="30"/>
    </row>
    <row r="7" spans="1:12" s="528" customFormat="1" ht="30" customHeight="1" thickBot="1">
      <c r="A7" s="26"/>
      <c r="B7" s="69" t="s">
        <v>11</v>
      </c>
      <c r="C7" s="70" t="s">
        <v>80</v>
      </c>
      <c r="D7" s="66">
        <v>0</v>
      </c>
      <c r="E7" s="61">
        <f>D7/D$15</f>
        <v>0</v>
      </c>
      <c r="F7" s="71"/>
      <c r="G7" s="995" t="s">
        <v>41</v>
      </c>
      <c r="H7" s="995"/>
      <c r="I7" s="32"/>
      <c r="J7" s="31"/>
      <c r="K7" s="32"/>
      <c r="L7" s="32"/>
    </row>
    <row r="8" spans="1:12" s="528" customFormat="1" ht="15" customHeight="1" thickTop="1" thickBot="1">
      <c r="A8" s="26"/>
      <c r="B8" s="996" t="s">
        <v>12</v>
      </c>
      <c r="C8" s="72" t="s">
        <v>23</v>
      </c>
      <c r="D8" s="73">
        <v>0</v>
      </c>
      <c r="E8" s="62">
        <f>D8/D$15</f>
        <v>0</v>
      </c>
      <c r="F8" s="71"/>
      <c r="G8" s="997">
        <f>SUM(D8,D10,D11)</f>
        <v>7</v>
      </c>
      <c r="H8" s="1000">
        <f>G8/D15</f>
        <v>0.23333333333333334</v>
      </c>
      <c r="I8" s="32"/>
      <c r="J8" s="31"/>
      <c r="K8" s="32"/>
      <c r="L8" s="32"/>
    </row>
    <row r="9" spans="1:12" s="528" customFormat="1" ht="15" customHeight="1" thickTop="1" thickBot="1">
      <c r="A9" s="26"/>
      <c r="B9" s="996"/>
      <c r="C9" s="74" t="s">
        <v>48</v>
      </c>
      <c r="D9" s="75">
        <v>0</v>
      </c>
      <c r="E9" s="63">
        <f>D9/D15</f>
        <v>0</v>
      </c>
      <c r="F9" s="71"/>
      <c r="G9" s="998"/>
      <c r="H9" s="1001"/>
      <c r="I9" s="32"/>
      <c r="J9" s="31"/>
      <c r="K9" s="32"/>
      <c r="L9" s="32"/>
    </row>
    <row r="10" spans="1:12" s="528" customFormat="1" ht="30" customHeight="1" thickTop="1" thickBot="1">
      <c r="A10" s="26"/>
      <c r="B10" s="76" t="s">
        <v>9</v>
      </c>
      <c r="C10" s="77" t="s">
        <v>24</v>
      </c>
      <c r="D10" s="78">
        <v>0</v>
      </c>
      <c r="E10" s="64">
        <f t="shared" ref="E10:E14" si="0">D10/D$15</f>
        <v>0</v>
      </c>
      <c r="F10" s="71"/>
      <c r="G10" s="998"/>
      <c r="H10" s="1001"/>
      <c r="I10" s="32"/>
      <c r="J10" s="31"/>
      <c r="K10" s="32"/>
      <c r="L10" s="32"/>
    </row>
    <row r="11" spans="1:12" s="528" customFormat="1" ht="30" customHeight="1" thickTop="1" thickBot="1">
      <c r="A11" s="26"/>
      <c r="B11" s="79" t="s">
        <v>8</v>
      </c>
      <c r="C11" s="80" t="s">
        <v>25</v>
      </c>
      <c r="D11" s="81">
        <v>7</v>
      </c>
      <c r="E11" s="65">
        <f t="shared" si="0"/>
        <v>0.23333333333333334</v>
      </c>
      <c r="F11" s="71"/>
      <c r="G11" s="999"/>
      <c r="H11" s="1002"/>
      <c r="I11" s="32"/>
      <c r="J11" s="31"/>
      <c r="K11" s="32"/>
      <c r="L11" s="32"/>
    </row>
    <row r="12" spans="1:12" s="528" customFormat="1" ht="30" customHeight="1" thickTop="1" thickBot="1">
      <c r="A12" s="26"/>
      <c r="B12" s="82" t="s">
        <v>1</v>
      </c>
      <c r="C12" s="311" t="s">
        <v>81</v>
      </c>
      <c r="D12" s="313">
        <v>6</v>
      </c>
      <c r="E12" s="315">
        <f t="shared" si="0"/>
        <v>0.2</v>
      </c>
      <c r="F12" s="71"/>
      <c r="G12" s="83"/>
      <c r="H12" s="84"/>
      <c r="I12" s="32"/>
      <c r="J12" s="31"/>
      <c r="K12" s="32"/>
      <c r="L12" s="32"/>
    </row>
    <row r="13" spans="1:12" s="528" customFormat="1" ht="30" customHeight="1" thickTop="1" thickBot="1">
      <c r="A13" s="26"/>
      <c r="B13" s="85" t="s">
        <v>0</v>
      </c>
      <c r="C13" s="310" t="s">
        <v>26</v>
      </c>
      <c r="D13" s="312">
        <v>17</v>
      </c>
      <c r="E13" s="314">
        <f t="shared" si="0"/>
        <v>0.56666666666666665</v>
      </c>
      <c r="F13" s="71"/>
      <c r="G13" s="86"/>
      <c r="H13" s="87"/>
      <c r="I13" s="33"/>
      <c r="J13" s="31"/>
      <c r="K13" s="32"/>
      <c r="L13" s="32"/>
    </row>
    <row r="14" spans="1:12" s="528" customFormat="1" ht="30" customHeight="1" thickTop="1">
      <c r="A14" s="26"/>
      <c r="B14" s="88" t="s">
        <v>27</v>
      </c>
      <c r="C14" s="115" t="s">
        <v>28</v>
      </c>
      <c r="D14" s="116">
        <v>0</v>
      </c>
      <c r="E14" s="117">
        <f t="shared" si="0"/>
        <v>0</v>
      </c>
      <c r="F14" s="71"/>
      <c r="G14" s="87"/>
      <c r="H14" s="89"/>
      <c r="I14" s="33"/>
      <c r="J14" s="31"/>
      <c r="K14" s="32"/>
      <c r="L14" s="32"/>
    </row>
    <row r="15" spans="1:12" s="529" customFormat="1" ht="40.25" customHeight="1">
      <c r="A15" s="34"/>
      <c r="B15" s="90"/>
      <c r="C15" s="101" t="s">
        <v>42</v>
      </c>
      <c r="D15" s="102">
        <f>SUM(D7:D8)+SUM(D10:D14)</f>
        <v>30</v>
      </c>
      <c r="E15" s="62">
        <f>D15/D$15</f>
        <v>1</v>
      </c>
      <c r="F15" s="91"/>
      <c r="G15" s="92"/>
      <c r="H15" s="54">
        <f>D15/D23</f>
        <v>0.13953488372093023</v>
      </c>
      <c r="I15" s="36"/>
      <c r="J15" s="37"/>
      <c r="K15" s="35"/>
      <c r="L15" s="35"/>
    </row>
    <row r="16" spans="1:12" s="528" customFormat="1" ht="30" customHeight="1">
      <c r="A16" s="26"/>
      <c r="B16" s="93" t="s">
        <v>29</v>
      </c>
      <c r="C16" s="94" t="s">
        <v>43</v>
      </c>
      <c r="D16" s="95">
        <v>1</v>
      </c>
      <c r="E16" s="96"/>
      <c r="F16" s="71"/>
      <c r="G16" s="89"/>
      <c r="H16" s="56"/>
      <c r="I16" s="36"/>
      <c r="J16" s="39"/>
      <c r="K16" s="32"/>
      <c r="L16" s="32"/>
    </row>
    <row r="17" spans="1:12" s="528" customFormat="1" ht="30" customHeight="1">
      <c r="A17" s="26"/>
      <c r="B17" s="93" t="s">
        <v>30</v>
      </c>
      <c r="C17" s="94" t="s">
        <v>44</v>
      </c>
      <c r="D17" s="95">
        <v>0</v>
      </c>
      <c r="E17" s="96"/>
      <c r="F17" s="71"/>
      <c r="G17" s="89"/>
      <c r="H17" s="57"/>
      <c r="I17" s="36"/>
      <c r="J17" s="39"/>
      <c r="K17" s="32"/>
      <c r="L17" s="32"/>
    </row>
    <row r="18" spans="1:12" s="530" customFormat="1" ht="30" customHeight="1">
      <c r="A18" s="26"/>
      <c r="B18" s="93" t="s">
        <v>7</v>
      </c>
      <c r="C18" s="94" t="s">
        <v>31</v>
      </c>
      <c r="D18" s="95">
        <v>91</v>
      </c>
      <c r="E18" s="96"/>
      <c r="F18" s="71"/>
      <c r="G18" s="97"/>
      <c r="H18" s="58"/>
      <c r="I18" s="36"/>
      <c r="J18" s="39"/>
      <c r="K18" s="40"/>
      <c r="L18" s="40"/>
    </row>
    <row r="19" spans="1:12" s="530" customFormat="1" ht="30" customHeight="1">
      <c r="A19" s="26"/>
      <c r="B19" s="93" t="s">
        <v>214</v>
      </c>
      <c r="C19" s="94" t="s">
        <v>1462</v>
      </c>
      <c r="D19" s="95">
        <v>60</v>
      </c>
      <c r="E19" s="96"/>
      <c r="F19" s="71"/>
      <c r="G19" s="97"/>
      <c r="H19" s="58"/>
      <c r="I19" s="36"/>
      <c r="J19" s="39"/>
      <c r="K19" s="40"/>
      <c r="L19" s="40"/>
    </row>
    <row r="20" spans="1:12" s="530" customFormat="1" ht="30" customHeight="1">
      <c r="A20" s="26"/>
      <c r="B20" s="93" t="s">
        <v>1446</v>
      </c>
      <c r="C20" s="94" t="s">
        <v>1463</v>
      </c>
      <c r="D20" s="95">
        <v>33</v>
      </c>
      <c r="E20" s="96"/>
      <c r="F20" s="71"/>
      <c r="G20" s="97"/>
      <c r="H20" s="58"/>
      <c r="I20" s="36"/>
      <c r="J20" s="39"/>
      <c r="K20" s="40"/>
      <c r="L20" s="40"/>
    </row>
    <row r="21" spans="1:12" s="528" customFormat="1" ht="30" customHeight="1">
      <c r="A21" s="26"/>
      <c r="B21" s="93" t="s">
        <v>32</v>
      </c>
      <c r="C21" s="98" t="s">
        <v>45</v>
      </c>
      <c r="D21" s="99">
        <v>0</v>
      </c>
      <c r="E21" s="96"/>
      <c r="F21" s="71"/>
      <c r="G21" s="89"/>
      <c r="H21" s="59"/>
      <c r="I21" s="36"/>
      <c r="J21" s="39"/>
      <c r="K21" s="32"/>
      <c r="L21" s="32"/>
    </row>
    <row r="22" spans="1:12" s="531" customFormat="1" ht="30" customHeight="1">
      <c r="A22" s="26"/>
      <c r="B22" s="100" t="s">
        <v>6</v>
      </c>
      <c r="C22" s="101" t="s">
        <v>46</v>
      </c>
      <c r="D22" s="102">
        <f>SUM(D16:D21)</f>
        <v>185</v>
      </c>
      <c r="E22" s="96"/>
      <c r="F22" s="71"/>
      <c r="G22" s="89"/>
      <c r="H22" s="55">
        <f>D22/D23</f>
        <v>0.86046511627906974</v>
      </c>
      <c r="I22" s="36"/>
      <c r="J22" s="39"/>
      <c r="K22" s="41"/>
      <c r="L22" s="41"/>
    </row>
    <row r="23" spans="1:12" s="529" customFormat="1" ht="40.25" customHeight="1">
      <c r="A23" s="34"/>
      <c r="B23" s="90"/>
      <c r="C23" s="103" t="s">
        <v>47</v>
      </c>
      <c r="D23" s="104">
        <f>D22+D15</f>
        <v>215</v>
      </c>
      <c r="E23" s="96"/>
      <c r="F23" s="91"/>
      <c r="G23" s="92"/>
      <c r="H23" s="105"/>
      <c r="I23" s="36"/>
      <c r="J23" s="37"/>
      <c r="K23" s="35"/>
      <c r="L23" s="35"/>
    </row>
    <row r="24" spans="1:12" ht="10.25" customHeight="1">
      <c r="A24" s="26"/>
      <c r="B24" s="106"/>
      <c r="C24" s="106"/>
      <c r="D24" s="107"/>
      <c r="E24" s="108"/>
      <c r="F24" s="108"/>
      <c r="G24" s="109"/>
      <c r="H24" s="109"/>
      <c r="I24" s="36"/>
      <c r="J24" s="39"/>
      <c r="K24" s="30"/>
      <c r="L24" s="30"/>
    </row>
    <row r="25" spans="1:12" s="532" customFormat="1" ht="30" customHeight="1">
      <c r="A25" s="26"/>
      <c r="B25" s="110" t="s">
        <v>33</v>
      </c>
      <c r="C25" s="111" t="s">
        <v>34</v>
      </c>
      <c r="D25" s="112">
        <f>IFERROR(#REF!,0)</f>
        <v>0</v>
      </c>
      <c r="E25" s="113"/>
      <c r="F25" s="113"/>
      <c r="G25" s="114"/>
      <c r="H25" s="114"/>
      <c r="I25" s="36"/>
      <c r="J25" s="39"/>
      <c r="K25" s="42"/>
      <c r="L25" s="42"/>
    </row>
    <row r="26" spans="1:12" s="532" customFormat="1" ht="200" customHeight="1">
      <c r="A26" s="43"/>
      <c r="B26" s="38"/>
      <c r="C26" s="38"/>
      <c r="D26" s="39"/>
      <c r="E26" s="39"/>
      <c r="F26" s="39"/>
      <c r="G26" s="992"/>
      <c r="H26" s="992"/>
      <c r="I26" s="36"/>
      <c r="J26" s="39"/>
      <c r="K26" s="42"/>
      <c r="L26" s="42"/>
    </row>
    <row r="27" spans="1:12" ht="200" customHeight="1">
      <c r="A27" s="44"/>
      <c r="B27" s="30"/>
      <c r="C27" s="45"/>
      <c r="D27" s="30"/>
      <c r="E27" s="60"/>
      <c r="F27" s="30"/>
      <c r="G27" s="46"/>
      <c r="H27" s="46"/>
      <c r="I27" s="46"/>
      <c r="J27" s="39"/>
      <c r="K27" s="30"/>
      <c r="L27" s="30"/>
    </row>
    <row r="28" spans="1:12" s="532" customFormat="1" ht="200" customHeight="1">
      <c r="A28" s="47"/>
      <c r="B28" s="48"/>
      <c r="C28" s="49"/>
      <c r="D28" s="50"/>
      <c r="E28" s="50"/>
      <c r="F28" s="50"/>
      <c r="G28" s="39"/>
      <c r="H28" s="39"/>
      <c r="I28" s="39"/>
      <c r="J28" s="39"/>
      <c r="K28" s="42"/>
      <c r="L28" s="42"/>
    </row>
  </sheetData>
  <mergeCells count="6">
    <mergeCell ref="G26:H26"/>
    <mergeCell ref="B6:C6"/>
    <mergeCell ref="G7:H7"/>
    <mergeCell ref="B8:B9"/>
    <mergeCell ref="G8:G11"/>
    <mergeCell ref="H8:H11"/>
  </mergeCells>
  <printOptions horizontalCentered="1"/>
  <pageMargins left="0" right="0" top="0" bottom="0" header="0" footer="0"/>
  <pageSetup paperSize="9" orientation="landscape" r:id="rId1"/>
  <colBreaks count="1" manualBreakCount="1">
    <brk id="8" max="1048575" man="1"/>
  </colBreaks>
  <ignoredErrors>
    <ignoredError sqref="E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pageSetUpPr fitToPage="1"/>
  </sheetPr>
  <dimension ref="A1:M59"/>
  <sheetViews>
    <sheetView zoomScaleNormal="100" zoomScalePageLayoutView="97" workbookViewId="0"/>
  </sheetViews>
  <sheetFormatPr baseColWidth="10" defaultColWidth="50.33203125" defaultRowHeight="16"/>
  <cols>
    <col min="1" max="1" width="2.83203125" style="133" customWidth="1"/>
    <col min="2" max="2" width="10.1640625" style="492" customWidth="1"/>
    <col min="3" max="3" width="25.83203125" style="133" customWidth="1"/>
    <col min="4" max="4" width="45.1640625" style="133" customWidth="1"/>
    <col min="5" max="5" width="58.83203125" style="133" customWidth="1"/>
    <col min="6" max="6" width="30.83203125" style="133" customWidth="1"/>
    <col min="7" max="7" width="22.1640625" style="133" customWidth="1"/>
    <col min="8" max="8" width="57.5" style="133" customWidth="1"/>
    <col min="9" max="9" width="51.33203125" style="133" customWidth="1"/>
    <col min="10" max="10" width="106.1640625" style="133" customWidth="1"/>
    <col min="11" max="13" width="114.5" style="133" customWidth="1"/>
    <col min="14" max="16384" width="50.33203125" style="133"/>
  </cols>
  <sheetData>
    <row r="1" spans="1:13" s="391" customFormat="1" ht="50" customHeight="1">
      <c r="A1" s="376"/>
      <c r="B1" s="494" t="s">
        <v>21</v>
      </c>
      <c r="C1" s="376"/>
      <c r="D1" s="376"/>
      <c r="E1" s="376"/>
      <c r="F1" s="389"/>
      <c r="G1" s="376"/>
      <c r="H1" s="376"/>
      <c r="I1" s="376"/>
      <c r="J1" s="376"/>
      <c r="K1" s="376"/>
      <c r="L1" s="376"/>
      <c r="M1" s="147"/>
    </row>
    <row r="2" spans="1:13" s="396" customFormat="1" ht="50" customHeight="1">
      <c r="A2" s="150"/>
      <c r="B2" s="150" t="s">
        <v>345</v>
      </c>
      <c r="C2" s="150"/>
      <c r="D2" s="150"/>
      <c r="E2" s="150"/>
      <c r="F2" s="393"/>
      <c r="G2" s="394"/>
      <c r="H2" s="394"/>
      <c r="I2" s="394"/>
      <c r="J2" s="149"/>
      <c r="K2" s="394"/>
      <c r="L2" s="394"/>
      <c r="M2" s="149"/>
    </row>
    <row r="3" spans="1:13" s="426" customFormat="1" ht="20" customHeight="1">
      <c r="A3" s="422"/>
      <c r="B3" s="495" t="s">
        <v>358</v>
      </c>
      <c r="C3" s="337"/>
      <c r="D3" s="423"/>
      <c r="E3" s="424"/>
      <c r="F3" s="424"/>
      <c r="G3" s="424"/>
      <c r="H3" s="425"/>
      <c r="I3" s="425"/>
      <c r="J3" s="424"/>
      <c r="K3" s="424"/>
      <c r="L3" s="424"/>
      <c r="M3" s="424"/>
    </row>
    <row r="4" spans="1:13" s="427" customFormat="1" ht="20" customHeight="1">
      <c r="A4" s="425"/>
      <c r="B4" s="496" t="s">
        <v>350</v>
      </c>
      <c r="C4" s="425"/>
      <c r="D4" s="425"/>
      <c r="E4" s="425"/>
      <c r="F4" s="425"/>
      <c r="G4" s="425"/>
      <c r="H4" s="425"/>
      <c r="I4" s="425"/>
      <c r="J4" s="425"/>
    </row>
    <row r="5" spans="1:13" ht="20" customHeight="1">
      <c r="A5" s="23"/>
      <c r="B5" s="488"/>
      <c r="C5" s="23"/>
      <c r="D5" s="23"/>
      <c r="E5" s="23"/>
      <c r="F5" s="23"/>
      <c r="G5" s="23"/>
      <c r="H5" s="23"/>
      <c r="I5" s="23"/>
      <c r="J5" s="23"/>
      <c r="K5" s="23"/>
      <c r="L5" s="23"/>
      <c r="M5" s="23"/>
    </row>
    <row r="6" spans="1:13" s="427" customFormat="1" ht="40" customHeight="1" thickBot="1">
      <c r="A6" s="425"/>
      <c r="B6" s="489"/>
      <c r="C6" s="428" t="s">
        <v>344</v>
      </c>
      <c r="D6" s="425"/>
      <c r="E6" s="425"/>
      <c r="F6" s="425"/>
      <c r="G6" s="425"/>
      <c r="H6" s="425"/>
      <c r="I6" s="425"/>
      <c r="J6" s="425"/>
      <c r="K6" s="425"/>
      <c r="L6" s="425"/>
      <c r="M6" s="425"/>
    </row>
    <row r="7" spans="1:13" ht="70" customHeight="1" thickBot="1">
      <c r="A7" s="23"/>
      <c r="B7" s="429" t="s">
        <v>255</v>
      </c>
      <c r="C7" s="429" t="s">
        <v>256</v>
      </c>
      <c r="D7" s="429" t="s">
        <v>257</v>
      </c>
      <c r="E7" s="429" t="s">
        <v>280</v>
      </c>
      <c r="F7" s="430" t="s">
        <v>281</v>
      </c>
      <c r="G7" s="429" t="s">
        <v>282</v>
      </c>
      <c r="H7" s="429" t="s">
        <v>283</v>
      </c>
      <c r="I7" s="429" t="s">
        <v>284</v>
      </c>
      <c r="J7" s="429" t="s">
        <v>285</v>
      </c>
      <c r="K7" s="23"/>
      <c r="L7" s="23"/>
      <c r="M7" s="23"/>
    </row>
    <row r="8" spans="1:13" ht="50" customHeight="1" thickBot="1">
      <c r="A8" s="23"/>
      <c r="B8" s="490">
        <v>1</v>
      </c>
      <c r="C8" s="1015" t="s">
        <v>389</v>
      </c>
      <c r="D8" s="1005" t="s">
        <v>390</v>
      </c>
      <c r="E8" s="431" t="s">
        <v>77</v>
      </c>
      <c r="F8" s="432" t="s">
        <v>260</v>
      </c>
      <c r="G8" s="433" t="s">
        <v>286</v>
      </c>
      <c r="H8" s="434" t="s">
        <v>287</v>
      </c>
      <c r="I8" s="434" t="s">
        <v>288</v>
      </c>
      <c r="J8" s="435" t="s">
        <v>289</v>
      </c>
      <c r="K8" s="23"/>
      <c r="L8" s="23"/>
      <c r="M8" s="23"/>
    </row>
    <row r="9" spans="1:13" ht="50" customHeight="1" thickBot="1">
      <c r="A9" s="23"/>
      <c r="B9" s="491">
        <v>4</v>
      </c>
      <c r="C9" s="1016"/>
      <c r="D9" s="1006"/>
      <c r="E9" s="436" t="s">
        <v>261</v>
      </c>
      <c r="F9" s="437" t="s">
        <v>347</v>
      </c>
      <c r="G9" s="438" t="s">
        <v>286</v>
      </c>
      <c r="H9" s="439" t="s">
        <v>348</v>
      </c>
      <c r="I9" s="439" t="s">
        <v>288</v>
      </c>
      <c r="J9" s="440" t="s">
        <v>290</v>
      </c>
      <c r="K9" s="23"/>
      <c r="L9" s="23"/>
      <c r="M9" s="23"/>
    </row>
    <row r="10" spans="1:13" ht="50" customHeight="1" thickBot="1">
      <c r="A10" s="23"/>
      <c r="B10" s="491">
        <v>5</v>
      </c>
      <c r="C10" s="1016"/>
      <c r="D10" s="1006"/>
      <c r="E10" s="441" t="s">
        <v>262</v>
      </c>
      <c r="F10" s="442" t="s">
        <v>346</v>
      </c>
      <c r="G10" s="443" t="s">
        <v>291</v>
      </c>
      <c r="H10" s="444" t="s">
        <v>349</v>
      </c>
      <c r="I10" s="444" t="s">
        <v>288</v>
      </c>
      <c r="J10" s="445"/>
      <c r="K10" s="23"/>
      <c r="L10" s="23"/>
      <c r="M10" s="23"/>
    </row>
    <row r="11" spans="1:13" ht="50" customHeight="1">
      <c r="A11" s="23"/>
      <c r="B11" s="491">
        <v>10</v>
      </c>
      <c r="C11" s="1030" t="s">
        <v>292</v>
      </c>
      <c r="D11" s="1027" t="s">
        <v>293</v>
      </c>
      <c r="E11" s="446" t="s">
        <v>267</v>
      </c>
      <c r="F11" s="447" t="s">
        <v>272</v>
      </c>
      <c r="G11" s="448" t="s">
        <v>294</v>
      </c>
      <c r="H11" s="449" t="s">
        <v>295</v>
      </c>
      <c r="I11" s="449" t="s">
        <v>296</v>
      </c>
      <c r="J11" s="450" t="s">
        <v>297</v>
      </c>
      <c r="K11" s="23"/>
      <c r="L11" s="23"/>
      <c r="M11" s="23"/>
    </row>
    <row r="12" spans="1:13" ht="50" customHeight="1">
      <c r="A12" s="23"/>
      <c r="B12" s="491">
        <v>11</v>
      </c>
      <c r="C12" s="1031"/>
      <c r="D12" s="1028"/>
      <c r="E12" s="451" t="s">
        <v>35</v>
      </c>
      <c r="F12" s="452" t="s">
        <v>273</v>
      </c>
      <c r="G12" s="453" t="s">
        <v>291</v>
      </c>
      <c r="H12" s="454" t="s">
        <v>298</v>
      </c>
      <c r="I12" s="454" t="s">
        <v>299</v>
      </c>
      <c r="J12" s="455" t="s">
        <v>300</v>
      </c>
      <c r="K12" s="23"/>
      <c r="L12" s="23"/>
      <c r="M12" s="23"/>
    </row>
    <row r="13" spans="1:13" ht="51">
      <c r="A13" s="23"/>
      <c r="B13" s="493">
        <v>1005</v>
      </c>
      <c r="C13" s="1031"/>
      <c r="D13" s="1028"/>
      <c r="E13" s="451" t="s">
        <v>18</v>
      </c>
      <c r="F13" s="452" t="s">
        <v>18</v>
      </c>
      <c r="G13" s="453" t="s">
        <v>286</v>
      </c>
      <c r="H13" s="438" t="s">
        <v>353</v>
      </c>
      <c r="I13" s="476" t="s">
        <v>351</v>
      </c>
      <c r="J13" s="455"/>
      <c r="K13" s="23"/>
      <c r="L13" s="23"/>
      <c r="M13" s="23"/>
    </row>
    <row r="14" spans="1:13" ht="50" customHeight="1">
      <c r="A14" s="23"/>
      <c r="B14" s="491">
        <v>12</v>
      </c>
      <c r="C14" s="1031"/>
      <c r="D14" s="1028"/>
      <c r="E14" s="451" t="s">
        <v>268</v>
      </c>
      <c r="F14" s="452" t="s">
        <v>274</v>
      </c>
      <c r="G14" s="453" t="s">
        <v>286</v>
      </c>
      <c r="H14" s="454" t="s">
        <v>301</v>
      </c>
      <c r="I14" s="454" t="s">
        <v>302</v>
      </c>
      <c r="J14" s="456" t="s">
        <v>303</v>
      </c>
      <c r="K14" s="23"/>
      <c r="L14" s="23"/>
      <c r="M14" s="23"/>
    </row>
    <row r="15" spans="1:13" ht="51">
      <c r="A15" s="23"/>
      <c r="B15" s="493">
        <v>1032</v>
      </c>
      <c r="C15" s="1031"/>
      <c r="D15" s="1028"/>
      <c r="E15" s="451" t="s">
        <v>279</v>
      </c>
      <c r="F15" s="452" t="s">
        <v>279</v>
      </c>
      <c r="G15" s="453" t="s">
        <v>286</v>
      </c>
      <c r="H15" s="438" t="s">
        <v>352</v>
      </c>
      <c r="I15" s="476" t="s">
        <v>351</v>
      </c>
      <c r="J15" s="455"/>
      <c r="K15" s="23"/>
      <c r="L15" s="23"/>
      <c r="M15" s="23"/>
    </row>
    <row r="16" spans="1:13" ht="50" customHeight="1">
      <c r="A16" s="23"/>
      <c r="B16" s="491">
        <v>13</v>
      </c>
      <c r="C16" s="1031"/>
      <c r="D16" s="1028"/>
      <c r="E16" s="451" t="s">
        <v>269</v>
      </c>
      <c r="F16" s="452" t="s">
        <v>275</v>
      </c>
      <c r="G16" s="453" t="s">
        <v>286</v>
      </c>
      <c r="H16" s="454" t="s">
        <v>304</v>
      </c>
      <c r="I16" s="454" t="s">
        <v>305</v>
      </c>
      <c r="J16" s="457" t="s">
        <v>306</v>
      </c>
      <c r="K16" s="23"/>
      <c r="L16" s="23"/>
      <c r="M16" s="23"/>
    </row>
    <row r="17" spans="1:13" ht="50" customHeight="1">
      <c r="A17" s="23"/>
      <c r="B17" s="491">
        <v>14</v>
      </c>
      <c r="C17" s="1031"/>
      <c r="D17" s="1028"/>
      <c r="E17" s="451" t="s">
        <v>270</v>
      </c>
      <c r="F17" s="452" t="s">
        <v>276</v>
      </c>
      <c r="G17" s="453" t="s">
        <v>307</v>
      </c>
      <c r="H17" s="454" t="s">
        <v>308</v>
      </c>
      <c r="I17" s="454" t="s">
        <v>309</v>
      </c>
      <c r="J17" s="455" t="s">
        <v>310</v>
      </c>
      <c r="K17" s="23"/>
      <c r="L17" s="23"/>
      <c r="M17" s="23"/>
    </row>
    <row r="18" spans="1:13" ht="50" customHeight="1" thickBot="1">
      <c r="A18" s="23"/>
      <c r="B18" s="491">
        <v>15</v>
      </c>
      <c r="C18" s="1032"/>
      <c r="D18" s="1029"/>
      <c r="E18" s="477" t="s">
        <v>271</v>
      </c>
      <c r="F18" s="478" t="s">
        <v>277</v>
      </c>
      <c r="G18" s="458" t="s">
        <v>294</v>
      </c>
      <c r="H18" s="459" t="s">
        <v>311</v>
      </c>
      <c r="I18" s="459" t="s">
        <v>309</v>
      </c>
      <c r="J18" s="460"/>
      <c r="K18" s="23"/>
      <c r="L18" s="23"/>
      <c r="M18" s="23"/>
    </row>
    <row r="19" spans="1:13" ht="30" customHeight="1">
      <c r="A19" s="23"/>
      <c r="B19" s="490">
        <v>400</v>
      </c>
      <c r="C19" s="1017" t="s">
        <v>312</v>
      </c>
      <c r="D19" s="1018" t="s">
        <v>20</v>
      </c>
      <c r="E19" s="481" t="s">
        <v>313</v>
      </c>
      <c r="F19" s="484" t="s">
        <v>314</v>
      </c>
      <c r="G19" s="466" t="s">
        <v>307</v>
      </c>
      <c r="H19" s="467" t="s">
        <v>315</v>
      </c>
      <c r="I19" s="468" t="s">
        <v>62</v>
      </c>
      <c r="J19" s="469"/>
      <c r="K19" s="23"/>
      <c r="L19" s="23"/>
      <c r="M19" s="23"/>
    </row>
    <row r="20" spans="1:13" ht="30" customHeight="1">
      <c r="A20" s="23"/>
      <c r="B20" s="491">
        <v>401</v>
      </c>
      <c r="C20" s="1017"/>
      <c r="D20" s="1019"/>
      <c r="E20" s="481" t="s">
        <v>316</v>
      </c>
      <c r="F20" s="484" t="s">
        <v>317</v>
      </c>
      <c r="G20" s="461" t="s">
        <v>307</v>
      </c>
      <c r="H20" s="470" t="s">
        <v>318</v>
      </c>
      <c r="I20" s="471" t="s">
        <v>62</v>
      </c>
      <c r="J20" s="462"/>
      <c r="K20" s="23"/>
      <c r="L20" s="23"/>
      <c r="M20" s="23"/>
    </row>
    <row r="21" spans="1:13" ht="30" customHeight="1">
      <c r="A21" s="23"/>
      <c r="B21" s="491">
        <v>402</v>
      </c>
      <c r="C21" s="1017"/>
      <c r="D21" s="1019"/>
      <c r="E21" s="481" t="s">
        <v>319</v>
      </c>
      <c r="F21" s="484" t="s">
        <v>320</v>
      </c>
      <c r="G21" s="461" t="s">
        <v>286</v>
      </c>
      <c r="H21" s="470" t="s">
        <v>321</v>
      </c>
      <c r="I21" s="471" t="s">
        <v>62</v>
      </c>
      <c r="J21" s="462"/>
      <c r="K21" s="23"/>
      <c r="L21" s="23"/>
      <c r="M21" s="23"/>
    </row>
    <row r="22" spans="1:13" ht="30" customHeight="1">
      <c r="A22" s="23"/>
      <c r="B22" s="490">
        <v>411</v>
      </c>
      <c r="C22" s="1017"/>
      <c r="D22" s="1019"/>
      <c r="E22" s="481" t="s">
        <v>361</v>
      </c>
      <c r="F22" s="484" t="s">
        <v>364</v>
      </c>
      <c r="G22" s="461" t="s">
        <v>286</v>
      </c>
      <c r="H22" s="470" t="s">
        <v>359</v>
      </c>
      <c r="I22" s="471" t="s">
        <v>62</v>
      </c>
      <c r="J22" s="474"/>
      <c r="K22" s="23"/>
      <c r="L22" s="23"/>
      <c r="M22" s="23"/>
    </row>
    <row r="23" spans="1:13" ht="30" customHeight="1">
      <c r="A23" s="23"/>
      <c r="B23" s="490">
        <v>412</v>
      </c>
      <c r="C23" s="1017"/>
      <c r="D23" s="1019"/>
      <c r="E23" s="481" t="s">
        <v>362</v>
      </c>
      <c r="F23" s="484" t="s">
        <v>363</v>
      </c>
      <c r="G23" s="461" t="s">
        <v>286</v>
      </c>
      <c r="H23" s="470" t="s">
        <v>360</v>
      </c>
      <c r="I23" s="471" t="s">
        <v>367</v>
      </c>
      <c r="J23" s="474"/>
      <c r="K23" s="23"/>
      <c r="L23" s="23"/>
      <c r="M23" s="23"/>
    </row>
    <row r="24" spans="1:13" ht="30" customHeight="1" thickBot="1">
      <c r="A24" s="23"/>
      <c r="B24" s="490">
        <v>403</v>
      </c>
      <c r="C24" s="1017"/>
      <c r="D24" s="1020"/>
      <c r="E24" s="481" t="s">
        <v>322</v>
      </c>
      <c r="F24" s="484" t="s">
        <v>365</v>
      </c>
      <c r="G24" s="472" t="s">
        <v>307</v>
      </c>
      <c r="H24" s="473" t="s">
        <v>366</v>
      </c>
      <c r="I24" s="473" t="s">
        <v>368</v>
      </c>
      <c r="J24" s="474"/>
      <c r="K24" s="23"/>
      <c r="L24" s="23"/>
      <c r="M24" s="23"/>
    </row>
    <row r="25" spans="1:13" ht="30" customHeight="1">
      <c r="A25" s="23"/>
      <c r="B25" s="490">
        <v>410</v>
      </c>
      <c r="C25" s="1017"/>
      <c r="D25" s="1021" t="s">
        <v>354</v>
      </c>
      <c r="E25" s="482" t="s">
        <v>323</v>
      </c>
      <c r="F25" s="485" t="s">
        <v>324</v>
      </c>
      <c r="G25" s="466" t="s">
        <v>307</v>
      </c>
      <c r="H25" s="1024" t="s">
        <v>369</v>
      </c>
      <c r="I25" s="1007" t="s">
        <v>325</v>
      </c>
      <c r="J25" s="469"/>
      <c r="K25" s="23"/>
      <c r="L25" s="23"/>
      <c r="M25" s="23"/>
    </row>
    <row r="26" spans="1:13" ht="30" customHeight="1">
      <c r="A26" s="23"/>
      <c r="B26" s="491">
        <v>411</v>
      </c>
      <c r="C26" s="1017"/>
      <c r="D26" s="1022"/>
      <c r="E26" s="482" t="s">
        <v>326</v>
      </c>
      <c r="F26" s="485" t="s">
        <v>327</v>
      </c>
      <c r="G26" s="461" t="s">
        <v>307</v>
      </c>
      <c r="H26" s="1025"/>
      <c r="I26" s="1008"/>
      <c r="J26" s="462"/>
      <c r="K26" s="23"/>
      <c r="L26" s="23"/>
      <c r="M26" s="23"/>
    </row>
    <row r="27" spans="1:13" ht="30" customHeight="1">
      <c r="A27" s="23"/>
      <c r="B27" s="490">
        <v>412</v>
      </c>
      <c r="C27" s="1017"/>
      <c r="D27" s="1022"/>
      <c r="E27" s="482" t="s">
        <v>248</v>
      </c>
      <c r="F27" s="485" t="s">
        <v>328</v>
      </c>
      <c r="G27" s="461" t="s">
        <v>307</v>
      </c>
      <c r="H27" s="1025"/>
      <c r="I27" s="1008"/>
      <c r="J27" s="462"/>
      <c r="K27" s="23"/>
      <c r="L27" s="23"/>
      <c r="M27" s="23"/>
    </row>
    <row r="28" spans="1:13" ht="30" customHeight="1">
      <c r="A28" s="23"/>
      <c r="B28" s="491">
        <v>413</v>
      </c>
      <c r="C28" s="1017"/>
      <c r="D28" s="1022"/>
      <c r="E28" s="482" t="s">
        <v>249</v>
      </c>
      <c r="F28" s="485" t="s">
        <v>329</v>
      </c>
      <c r="G28" s="461" t="s">
        <v>307</v>
      </c>
      <c r="H28" s="1025"/>
      <c r="I28" s="1008"/>
      <c r="J28" s="462"/>
      <c r="K28" s="23"/>
      <c r="L28" s="23"/>
      <c r="M28" s="23"/>
    </row>
    <row r="29" spans="1:13" ht="30" customHeight="1">
      <c r="A29" s="23"/>
      <c r="B29" s="490">
        <v>414</v>
      </c>
      <c r="C29" s="1017"/>
      <c r="D29" s="1022"/>
      <c r="E29" s="482" t="s">
        <v>250</v>
      </c>
      <c r="F29" s="485" t="s">
        <v>330</v>
      </c>
      <c r="G29" s="461" t="s">
        <v>307</v>
      </c>
      <c r="H29" s="1025"/>
      <c r="I29" s="1008"/>
      <c r="J29" s="462"/>
      <c r="K29" s="23"/>
      <c r="L29" s="23"/>
      <c r="M29" s="23"/>
    </row>
    <row r="30" spans="1:13" ht="30" customHeight="1">
      <c r="A30" s="23"/>
      <c r="B30" s="491">
        <v>415</v>
      </c>
      <c r="C30" s="1017"/>
      <c r="D30" s="1022"/>
      <c r="E30" s="482" t="s">
        <v>251</v>
      </c>
      <c r="F30" s="485" t="s">
        <v>331</v>
      </c>
      <c r="G30" s="461" t="s">
        <v>307</v>
      </c>
      <c r="H30" s="1025"/>
      <c r="I30" s="1008"/>
      <c r="J30" s="462"/>
      <c r="K30" s="23"/>
      <c r="L30" s="23"/>
      <c r="M30" s="23"/>
    </row>
    <row r="31" spans="1:13" ht="30" customHeight="1">
      <c r="A31" s="23"/>
      <c r="B31" s="490">
        <v>416</v>
      </c>
      <c r="C31" s="1017"/>
      <c r="D31" s="1022"/>
      <c r="E31" s="482" t="s">
        <v>252</v>
      </c>
      <c r="F31" s="485" t="s">
        <v>332</v>
      </c>
      <c r="G31" s="461" t="s">
        <v>307</v>
      </c>
      <c r="H31" s="1025"/>
      <c r="I31" s="1008"/>
      <c r="J31" s="462"/>
      <c r="K31" s="23"/>
      <c r="L31" s="23"/>
      <c r="M31" s="23"/>
    </row>
    <row r="32" spans="1:13" ht="30" customHeight="1">
      <c r="A32" s="23"/>
      <c r="B32" s="491">
        <v>417</v>
      </c>
      <c r="C32" s="1017"/>
      <c r="D32" s="1022"/>
      <c r="E32" s="482" t="s">
        <v>253</v>
      </c>
      <c r="F32" s="485" t="s">
        <v>333</v>
      </c>
      <c r="G32" s="461" t="s">
        <v>307</v>
      </c>
      <c r="H32" s="1025"/>
      <c r="I32" s="1008"/>
      <c r="J32" s="462"/>
      <c r="K32" s="23"/>
      <c r="L32" s="23"/>
      <c r="M32" s="23"/>
    </row>
    <row r="33" spans="1:13" ht="30" customHeight="1" thickBot="1">
      <c r="A33" s="23"/>
      <c r="B33" s="490">
        <v>418</v>
      </c>
      <c r="C33" s="1017"/>
      <c r="D33" s="1023"/>
      <c r="E33" s="482" t="s">
        <v>254</v>
      </c>
      <c r="F33" s="485" t="s">
        <v>334</v>
      </c>
      <c r="G33" s="464" t="s">
        <v>307</v>
      </c>
      <c r="H33" s="1026"/>
      <c r="I33" s="1014"/>
      <c r="J33" s="465"/>
      <c r="K33" s="23"/>
      <c r="L33" s="23"/>
      <c r="M33" s="23"/>
    </row>
    <row r="34" spans="1:13" ht="30" customHeight="1">
      <c r="A34" s="23"/>
      <c r="B34" s="490">
        <v>440</v>
      </c>
      <c r="C34" s="479"/>
      <c r="D34" s="1021" t="s">
        <v>355</v>
      </c>
      <c r="E34" s="482" t="s">
        <v>374</v>
      </c>
      <c r="F34" s="485" t="s">
        <v>378</v>
      </c>
      <c r="G34" s="466" t="s">
        <v>307</v>
      </c>
      <c r="H34" s="1024" t="s">
        <v>369</v>
      </c>
      <c r="I34" s="1007" t="s">
        <v>325</v>
      </c>
      <c r="J34" s="469"/>
      <c r="K34" s="23"/>
      <c r="L34" s="23"/>
      <c r="M34" s="23"/>
    </row>
    <row r="35" spans="1:13" ht="30" customHeight="1">
      <c r="A35" s="23"/>
      <c r="B35" s="491">
        <v>441</v>
      </c>
      <c r="C35" s="479"/>
      <c r="D35" s="1022"/>
      <c r="E35" s="482" t="s">
        <v>375</v>
      </c>
      <c r="F35" s="485" t="s">
        <v>379</v>
      </c>
      <c r="G35" s="461" t="s">
        <v>307</v>
      </c>
      <c r="H35" s="1025"/>
      <c r="I35" s="1008"/>
      <c r="J35" s="462"/>
      <c r="K35" s="23"/>
      <c r="L35" s="23"/>
      <c r="M35" s="23"/>
    </row>
    <row r="36" spans="1:13" ht="30" customHeight="1">
      <c r="A36" s="23"/>
      <c r="B36" s="490">
        <v>442</v>
      </c>
      <c r="C36" s="479"/>
      <c r="D36" s="1022"/>
      <c r="E36" s="482" t="s">
        <v>388</v>
      </c>
      <c r="F36" s="485" t="s">
        <v>380</v>
      </c>
      <c r="G36" s="461" t="s">
        <v>307</v>
      </c>
      <c r="H36" s="1025"/>
      <c r="I36" s="1008"/>
      <c r="J36" s="462"/>
      <c r="K36" s="23"/>
      <c r="L36" s="23"/>
      <c r="M36" s="23"/>
    </row>
    <row r="37" spans="1:13" ht="30" customHeight="1">
      <c r="A37" s="23"/>
      <c r="B37" s="491">
        <v>443</v>
      </c>
      <c r="C37" s="479"/>
      <c r="D37" s="1022"/>
      <c r="E37" s="482" t="s">
        <v>370</v>
      </c>
      <c r="F37" s="485" t="s">
        <v>381</v>
      </c>
      <c r="G37" s="461" t="s">
        <v>307</v>
      </c>
      <c r="H37" s="1025"/>
      <c r="I37" s="1008"/>
      <c r="J37" s="462"/>
      <c r="K37" s="23"/>
      <c r="L37" s="23"/>
      <c r="M37" s="23"/>
    </row>
    <row r="38" spans="1:13" ht="30" customHeight="1">
      <c r="A38" s="23"/>
      <c r="B38" s="490">
        <v>444</v>
      </c>
      <c r="C38" s="479"/>
      <c r="D38" s="1022"/>
      <c r="E38" s="482" t="s">
        <v>371</v>
      </c>
      <c r="F38" s="485" t="s">
        <v>391</v>
      </c>
      <c r="G38" s="461" t="s">
        <v>307</v>
      </c>
      <c r="H38" s="1025"/>
      <c r="I38" s="1008"/>
      <c r="J38" s="462"/>
      <c r="K38" s="23"/>
      <c r="L38" s="23"/>
      <c r="M38" s="23"/>
    </row>
    <row r="39" spans="1:13" ht="30" customHeight="1">
      <c r="A39" s="23"/>
      <c r="B39" s="491">
        <v>445</v>
      </c>
      <c r="C39" s="479"/>
      <c r="D39" s="1022"/>
      <c r="E39" s="482" t="s">
        <v>387</v>
      </c>
      <c r="F39" s="485" t="s">
        <v>382</v>
      </c>
      <c r="G39" s="461" t="s">
        <v>307</v>
      </c>
      <c r="H39" s="1025"/>
      <c r="I39" s="1008"/>
      <c r="J39" s="462"/>
      <c r="K39" s="23"/>
      <c r="L39" s="23"/>
      <c r="M39" s="23"/>
    </row>
    <row r="40" spans="1:13" ht="30" customHeight="1">
      <c r="A40" s="23"/>
      <c r="B40" s="490">
        <v>446</v>
      </c>
      <c r="C40" s="479"/>
      <c r="D40" s="1022"/>
      <c r="E40" s="482" t="s">
        <v>376</v>
      </c>
      <c r="F40" s="485" t="s">
        <v>383</v>
      </c>
      <c r="G40" s="461" t="s">
        <v>307</v>
      </c>
      <c r="H40" s="1025"/>
      <c r="I40" s="1008"/>
      <c r="J40" s="462"/>
      <c r="K40" s="23"/>
      <c r="L40" s="23"/>
      <c r="M40" s="23"/>
    </row>
    <row r="41" spans="1:13" ht="30" customHeight="1">
      <c r="A41" s="23"/>
      <c r="B41" s="491">
        <v>447</v>
      </c>
      <c r="C41" s="479"/>
      <c r="D41" s="1022"/>
      <c r="E41" s="482" t="s">
        <v>372</v>
      </c>
      <c r="F41" s="485" t="s">
        <v>384</v>
      </c>
      <c r="G41" s="461" t="s">
        <v>307</v>
      </c>
      <c r="H41" s="1025"/>
      <c r="I41" s="1008"/>
      <c r="J41" s="462"/>
      <c r="K41" s="23"/>
      <c r="L41" s="23"/>
      <c r="M41" s="23"/>
    </row>
    <row r="42" spans="1:13" ht="30" customHeight="1">
      <c r="A42" s="23"/>
      <c r="B42" s="490">
        <v>448</v>
      </c>
      <c r="C42" s="479"/>
      <c r="D42" s="1022"/>
      <c r="E42" s="482" t="s">
        <v>373</v>
      </c>
      <c r="F42" s="485" t="s">
        <v>385</v>
      </c>
      <c r="G42" s="461" t="s">
        <v>307</v>
      </c>
      <c r="H42" s="1025"/>
      <c r="I42" s="1008"/>
      <c r="J42" s="475"/>
      <c r="K42" s="23"/>
      <c r="L42" s="23"/>
      <c r="M42" s="23"/>
    </row>
    <row r="43" spans="1:13" ht="30" customHeight="1" thickBot="1">
      <c r="A43" s="23"/>
      <c r="B43" s="491">
        <v>449</v>
      </c>
      <c r="C43" s="479"/>
      <c r="D43" s="1023"/>
      <c r="E43" s="482" t="s">
        <v>377</v>
      </c>
      <c r="F43" s="485" t="s">
        <v>386</v>
      </c>
      <c r="G43" s="464" t="s">
        <v>307</v>
      </c>
      <c r="H43" s="1026"/>
      <c r="I43" s="1014"/>
      <c r="J43" s="465"/>
      <c r="K43" s="23"/>
      <c r="L43" s="23"/>
      <c r="M43" s="23"/>
    </row>
    <row r="44" spans="1:13" ht="30" customHeight="1" thickBot="1">
      <c r="A44" s="23"/>
      <c r="B44" s="490">
        <v>460</v>
      </c>
      <c r="C44" s="1003" t="s">
        <v>335</v>
      </c>
      <c r="D44" s="1005" t="s">
        <v>19</v>
      </c>
      <c r="E44" s="436" t="s">
        <v>16</v>
      </c>
      <c r="F44" s="486" t="s">
        <v>336</v>
      </c>
      <c r="G44" s="466" t="s">
        <v>307</v>
      </c>
      <c r="H44" s="1007" t="s">
        <v>337</v>
      </c>
      <c r="I44" s="1007" t="s">
        <v>338</v>
      </c>
      <c r="J44" s="469"/>
      <c r="K44" s="23"/>
      <c r="L44" s="23"/>
      <c r="M44" s="23"/>
    </row>
    <row r="45" spans="1:13" ht="30" customHeight="1" thickBot="1">
      <c r="A45" s="23"/>
      <c r="B45" s="491">
        <v>461</v>
      </c>
      <c r="C45" s="1004"/>
      <c r="D45" s="1006"/>
      <c r="E45" s="436" t="s">
        <v>15</v>
      </c>
      <c r="F45" s="486" t="s">
        <v>339</v>
      </c>
      <c r="G45" s="461" t="s">
        <v>307</v>
      </c>
      <c r="H45" s="1008"/>
      <c r="I45" s="1008"/>
      <c r="J45" s="462"/>
      <c r="K45" s="23"/>
      <c r="L45" s="23"/>
      <c r="M45" s="23"/>
    </row>
    <row r="46" spans="1:13" ht="30" customHeight="1" thickBot="1">
      <c r="A46" s="23"/>
      <c r="B46" s="491">
        <v>462</v>
      </c>
      <c r="C46" s="1004"/>
      <c r="D46" s="1006"/>
      <c r="E46" s="436" t="s">
        <v>14</v>
      </c>
      <c r="F46" s="486" t="s">
        <v>340</v>
      </c>
      <c r="G46" s="480" t="s">
        <v>307</v>
      </c>
      <c r="H46" s="1008"/>
      <c r="I46" s="1008"/>
      <c r="J46" s="475"/>
      <c r="K46" s="23"/>
      <c r="L46" s="23"/>
      <c r="M46" s="23"/>
    </row>
    <row r="47" spans="1:13" ht="30" customHeight="1">
      <c r="A47" s="23"/>
      <c r="B47" s="490">
        <v>470</v>
      </c>
      <c r="C47" s="1004"/>
      <c r="D47" s="1009" t="s">
        <v>341</v>
      </c>
      <c r="E47" s="483" t="s">
        <v>342</v>
      </c>
      <c r="F47" s="517"/>
      <c r="G47" s="518" t="s">
        <v>307</v>
      </c>
      <c r="H47" s="1012" t="s">
        <v>337</v>
      </c>
      <c r="I47" s="1012" t="s">
        <v>343</v>
      </c>
      <c r="J47" s="519"/>
      <c r="K47" s="23"/>
      <c r="L47" s="23"/>
      <c r="M47" s="23"/>
    </row>
    <row r="48" spans="1:13" ht="30" customHeight="1">
      <c r="A48" s="23"/>
      <c r="B48" s="491">
        <v>471</v>
      </c>
      <c r="C48" s="1004"/>
      <c r="D48" s="1010"/>
      <c r="E48" s="483" t="s">
        <v>342</v>
      </c>
      <c r="F48" s="517"/>
      <c r="G48" s="520" t="s">
        <v>307</v>
      </c>
      <c r="H48" s="1008"/>
      <c r="I48" s="1008"/>
      <c r="J48" s="521"/>
      <c r="K48" s="23"/>
      <c r="L48" s="23"/>
      <c r="M48" s="23"/>
    </row>
    <row r="49" spans="1:13" ht="30" customHeight="1">
      <c r="A49" s="23"/>
      <c r="B49" s="490">
        <v>472</v>
      </c>
      <c r="C49" s="1004"/>
      <c r="D49" s="1010"/>
      <c r="E49" s="483" t="s">
        <v>342</v>
      </c>
      <c r="F49" s="517"/>
      <c r="G49" s="520" t="s">
        <v>307</v>
      </c>
      <c r="H49" s="1008"/>
      <c r="I49" s="1008"/>
      <c r="J49" s="521"/>
      <c r="K49" s="23"/>
      <c r="L49" s="23"/>
      <c r="M49" s="23"/>
    </row>
    <row r="50" spans="1:13" ht="30" customHeight="1">
      <c r="A50" s="23"/>
      <c r="B50" s="491">
        <v>473</v>
      </c>
      <c r="C50" s="1004"/>
      <c r="D50" s="1010"/>
      <c r="E50" s="483" t="s">
        <v>342</v>
      </c>
      <c r="F50" s="517"/>
      <c r="G50" s="520" t="s">
        <v>307</v>
      </c>
      <c r="H50" s="1008"/>
      <c r="I50" s="1008"/>
      <c r="J50" s="521"/>
      <c r="K50" s="23"/>
      <c r="L50" s="23"/>
      <c r="M50" s="23"/>
    </row>
    <row r="51" spans="1:13" ht="30" customHeight="1">
      <c r="A51" s="23"/>
      <c r="B51" s="490">
        <v>474</v>
      </c>
      <c r="C51" s="1004"/>
      <c r="D51" s="1010"/>
      <c r="E51" s="483" t="s">
        <v>342</v>
      </c>
      <c r="F51" s="517"/>
      <c r="G51" s="520" t="s">
        <v>307</v>
      </c>
      <c r="H51" s="1008"/>
      <c r="I51" s="1008"/>
      <c r="J51" s="521"/>
      <c r="K51" s="23"/>
      <c r="L51" s="23"/>
      <c r="M51" s="23"/>
    </row>
    <row r="52" spans="1:13" ht="30" customHeight="1">
      <c r="A52" s="23"/>
      <c r="B52" s="491">
        <v>475</v>
      </c>
      <c r="C52" s="1004"/>
      <c r="D52" s="1010"/>
      <c r="E52" s="483" t="s">
        <v>342</v>
      </c>
      <c r="F52" s="517"/>
      <c r="G52" s="520" t="s">
        <v>307</v>
      </c>
      <c r="H52" s="1008"/>
      <c r="I52" s="1008"/>
      <c r="J52" s="521"/>
      <c r="K52" s="23"/>
      <c r="L52" s="23"/>
      <c r="M52" s="23"/>
    </row>
    <row r="53" spans="1:13" ht="30" customHeight="1">
      <c r="A53" s="23"/>
      <c r="B53" s="490">
        <v>476</v>
      </c>
      <c r="C53" s="1004"/>
      <c r="D53" s="1010"/>
      <c r="E53" s="483" t="s">
        <v>342</v>
      </c>
      <c r="F53" s="517"/>
      <c r="G53" s="520" t="s">
        <v>307</v>
      </c>
      <c r="H53" s="1008"/>
      <c r="I53" s="1008"/>
      <c r="J53" s="521"/>
      <c r="K53" s="23"/>
      <c r="L53" s="23"/>
      <c r="M53" s="23"/>
    </row>
    <row r="54" spans="1:13" ht="30" customHeight="1">
      <c r="A54" s="23"/>
      <c r="B54" s="491">
        <v>477</v>
      </c>
      <c r="C54" s="1004"/>
      <c r="D54" s="1010"/>
      <c r="E54" s="483" t="s">
        <v>342</v>
      </c>
      <c r="F54" s="517"/>
      <c r="G54" s="520" t="s">
        <v>307</v>
      </c>
      <c r="H54" s="1008"/>
      <c r="I54" s="1008"/>
      <c r="J54" s="521"/>
      <c r="K54" s="23"/>
      <c r="L54" s="23"/>
      <c r="M54" s="23"/>
    </row>
    <row r="55" spans="1:13" ht="30" customHeight="1">
      <c r="A55" s="23"/>
      <c r="B55" s="490">
        <v>478</v>
      </c>
      <c r="C55" s="1004"/>
      <c r="D55" s="1010"/>
      <c r="E55" s="483" t="s">
        <v>342</v>
      </c>
      <c r="F55" s="517"/>
      <c r="G55" s="520" t="s">
        <v>307</v>
      </c>
      <c r="H55" s="1008"/>
      <c r="I55" s="1008"/>
      <c r="J55" s="521"/>
      <c r="K55" s="23"/>
      <c r="L55" s="23"/>
      <c r="M55" s="23"/>
    </row>
    <row r="56" spans="1:13" ht="30" customHeight="1" thickBot="1">
      <c r="A56" s="23"/>
      <c r="B56" s="491">
        <v>479</v>
      </c>
      <c r="C56" s="1004"/>
      <c r="D56" s="1011"/>
      <c r="E56" s="483" t="s">
        <v>342</v>
      </c>
      <c r="F56" s="517"/>
      <c r="G56" s="522" t="s">
        <v>307</v>
      </c>
      <c r="H56" s="1013"/>
      <c r="I56" s="1013"/>
      <c r="J56" s="523"/>
      <c r="K56" s="23"/>
      <c r="L56" s="23"/>
      <c r="M56" s="23"/>
    </row>
    <row r="57" spans="1:13" s="23" customFormat="1" ht="200" customHeight="1">
      <c r="B57" s="488"/>
    </row>
    <row r="58" spans="1:13" s="23" customFormat="1" ht="200" customHeight="1">
      <c r="B58" s="488"/>
    </row>
    <row r="59" spans="1:13" s="23" customFormat="1" ht="200" customHeight="1">
      <c r="B59" s="488"/>
    </row>
  </sheetData>
  <mergeCells count="19">
    <mergeCell ref="I34:I43"/>
    <mergeCell ref="C8:C10"/>
    <mergeCell ref="D8:D10"/>
    <mergeCell ref="C19:C33"/>
    <mergeCell ref="D19:D24"/>
    <mergeCell ref="D25:D33"/>
    <mergeCell ref="H25:H33"/>
    <mergeCell ref="I25:I33"/>
    <mergeCell ref="H34:H43"/>
    <mergeCell ref="D11:D18"/>
    <mergeCell ref="C11:C18"/>
    <mergeCell ref="D34:D43"/>
    <mergeCell ref="C44:C56"/>
    <mergeCell ref="D44:D46"/>
    <mergeCell ref="H44:H46"/>
    <mergeCell ref="I44:I46"/>
    <mergeCell ref="D47:D56"/>
    <mergeCell ref="H47:H56"/>
    <mergeCell ref="I47:I56"/>
  </mergeCells>
  <pageMargins left="0.39370078740157483" right="0.39370078740157483" top="0.39370078740157483" bottom="0.39370078740157483" header="0.39370078740157483" footer="0.39370078740157483"/>
  <pageSetup paperSize="8" scale="42" orientation="landscape" horizontalDpi="4294967292" verticalDpi="4294967292"/>
  <headerFooter>
    <oddFooter>&amp;C&amp;"Calibri,Normal"&amp;K000000LISTE DE RÉFÉRENCE ET LISTE ROUGE DES MOLLUSQUES EN RÉGION GRAND EST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00"/>
    <pageSetUpPr fitToPage="1"/>
  </sheetPr>
  <dimension ref="A1:AD45"/>
  <sheetViews>
    <sheetView zoomScaleNormal="100" workbookViewId="0"/>
  </sheetViews>
  <sheetFormatPr baseColWidth="10" defaultColWidth="15.6640625" defaultRowHeight="57" customHeight="1" outlineLevelCol="1"/>
  <cols>
    <col min="1" max="1" width="2.83203125" style="216" customWidth="1"/>
    <col min="2" max="4" width="11.83203125" style="217" customWidth="1"/>
    <col min="5" max="5" width="47.83203125" style="217" customWidth="1"/>
    <col min="6" max="6" width="11.83203125" style="217" customWidth="1"/>
    <col min="7" max="7" width="60.83203125" style="218" customWidth="1"/>
    <col min="8" max="8" width="13" style="542" customWidth="1"/>
    <col min="9" max="9" width="10.83203125" style="542" customWidth="1"/>
    <col min="10" max="10" width="10.83203125" style="218" customWidth="1"/>
    <col min="11" max="11" width="11.83203125" style="217" customWidth="1"/>
    <col min="12" max="12" width="15.6640625" style="217"/>
    <col min="13" max="13" width="110" style="217" customWidth="1"/>
    <col min="14" max="14" width="11.83203125" style="217" customWidth="1"/>
    <col min="15" max="15" width="15.6640625" style="217"/>
    <col min="16" max="16" width="97.1640625" style="217" customWidth="1"/>
    <col min="17" max="17" width="15.6640625" style="217"/>
    <col min="18" max="20" width="100.83203125" style="217" customWidth="1"/>
    <col min="21" max="23" width="29.6640625" style="217" customWidth="1" outlineLevel="1"/>
    <col min="24" max="16384" width="15.6640625" style="217"/>
  </cols>
  <sheetData>
    <row r="1" spans="1:30" s="148" customFormat="1" ht="50" customHeight="1">
      <c r="A1" s="145"/>
      <c r="B1" s="145" t="s">
        <v>21</v>
      </c>
      <c r="C1" s="146"/>
      <c r="D1" s="147"/>
      <c r="E1" s="147"/>
      <c r="F1" s="147"/>
      <c r="G1" s="147"/>
      <c r="H1" s="536"/>
      <c r="I1" s="536"/>
      <c r="J1" s="147"/>
      <c r="K1" s="145"/>
      <c r="L1" s="145"/>
      <c r="M1" s="145"/>
      <c r="N1" s="145"/>
      <c r="O1" s="145"/>
      <c r="P1" s="145"/>
      <c r="Q1" s="145"/>
      <c r="R1" s="147"/>
      <c r="S1" s="147"/>
      <c r="T1" s="147"/>
    </row>
    <row r="2" spans="1:30" s="152" customFormat="1" ht="50" customHeight="1">
      <c r="A2" s="149"/>
      <c r="B2" s="150" t="s">
        <v>399</v>
      </c>
      <c r="C2" s="149"/>
      <c r="D2" s="149"/>
      <c r="E2" s="149"/>
      <c r="F2" s="149"/>
      <c r="G2" s="151"/>
      <c r="H2" s="537"/>
      <c r="I2" s="537"/>
      <c r="J2" s="151"/>
      <c r="K2" s="149"/>
      <c r="L2" s="150"/>
      <c r="M2" s="149"/>
      <c r="N2" s="149"/>
      <c r="O2" s="150"/>
      <c r="P2" s="149"/>
      <c r="Q2" s="149"/>
      <c r="R2" s="149"/>
      <c r="S2" s="149"/>
      <c r="T2" s="149"/>
    </row>
    <row r="3" spans="1:30" s="541" customFormat="1" ht="20" customHeight="1">
      <c r="A3" s="144"/>
      <c r="B3" s="51" t="s">
        <v>400</v>
      </c>
      <c r="C3" s="51"/>
      <c r="D3" s="51"/>
      <c r="E3" s="538"/>
      <c r="F3" s="538"/>
      <c r="G3" s="538"/>
      <c r="H3" s="539"/>
      <c r="I3" s="539"/>
      <c r="J3" s="538"/>
      <c r="K3" s="538"/>
      <c r="L3" s="538"/>
      <c r="M3" s="538"/>
      <c r="N3" s="538"/>
      <c r="O3" s="538"/>
      <c r="P3" s="538"/>
      <c r="Q3" s="538"/>
      <c r="R3" s="538"/>
      <c r="S3" s="538"/>
      <c r="T3" s="538"/>
      <c r="U3" s="540"/>
      <c r="V3" s="540"/>
      <c r="W3" s="540"/>
      <c r="X3" s="540"/>
      <c r="Y3" s="540"/>
      <c r="Z3" s="540"/>
      <c r="AA3" s="540"/>
      <c r="AB3" s="540"/>
      <c r="AC3" s="540"/>
      <c r="AD3" s="540"/>
    </row>
    <row r="4" spans="1:30" s="158" customFormat="1" ht="70" customHeight="1">
      <c r="A4" s="153"/>
      <c r="B4" s="154"/>
      <c r="C4" s="155" t="s">
        <v>82</v>
      </c>
      <c r="D4" s="156"/>
      <c r="E4" s="156"/>
      <c r="F4" s="156"/>
      <c r="G4" s="157"/>
      <c r="H4" s="542"/>
      <c r="I4" s="542"/>
      <c r="J4" s="157"/>
      <c r="K4" s="156"/>
      <c r="L4" s="155" t="s">
        <v>131</v>
      </c>
      <c r="M4" s="222"/>
      <c r="N4" s="156"/>
      <c r="O4" s="155" t="s">
        <v>174</v>
      </c>
      <c r="P4" s="222"/>
      <c r="Q4" s="153"/>
      <c r="R4" s="156"/>
      <c r="S4" s="156"/>
      <c r="T4" s="156"/>
      <c r="U4" s="264" t="s">
        <v>194</v>
      </c>
      <c r="V4" s="264" t="s">
        <v>195</v>
      </c>
      <c r="W4" s="264" t="s">
        <v>196</v>
      </c>
    </row>
    <row r="5" spans="1:30" s="163" customFormat="1" ht="70" customHeight="1" thickBot="1">
      <c r="A5" s="159"/>
      <c r="B5" s="160"/>
      <c r="C5" s="161" t="s">
        <v>83</v>
      </c>
      <c r="D5" s="160"/>
      <c r="E5" s="160"/>
      <c r="F5" s="160"/>
      <c r="G5" s="160"/>
      <c r="H5" s="542"/>
      <c r="I5" s="542"/>
      <c r="J5" s="160"/>
      <c r="K5" s="162"/>
      <c r="L5" s="1035" t="s">
        <v>401</v>
      </c>
      <c r="M5" s="1035"/>
      <c r="N5" s="162"/>
      <c r="O5" s="1036" t="s">
        <v>197</v>
      </c>
      <c r="P5" s="1036"/>
      <c r="Q5" s="1036"/>
      <c r="R5" s="156"/>
      <c r="S5" s="156"/>
      <c r="T5" s="156"/>
      <c r="U5" s="265" t="s">
        <v>198</v>
      </c>
      <c r="V5" s="265" t="s">
        <v>199</v>
      </c>
      <c r="W5" s="265" t="s">
        <v>200</v>
      </c>
    </row>
    <row r="6" spans="1:30" s="163" customFormat="1" ht="85" customHeight="1" thickTop="1" thickBot="1">
      <c r="A6" s="162"/>
      <c r="B6" s="164" t="s">
        <v>84</v>
      </c>
      <c r="C6" s="165" t="s">
        <v>132</v>
      </c>
      <c r="D6" s="166" t="s">
        <v>85</v>
      </c>
      <c r="E6" s="167" t="s">
        <v>86</v>
      </c>
      <c r="F6" s="166" t="s">
        <v>87</v>
      </c>
      <c r="G6" s="168" t="s">
        <v>22</v>
      </c>
      <c r="H6" s="166" t="s">
        <v>402</v>
      </c>
      <c r="I6" s="543" t="s">
        <v>403</v>
      </c>
      <c r="J6" s="543" t="s">
        <v>404</v>
      </c>
      <c r="K6" s="162"/>
      <c r="L6" s="1037" t="s">
        <v>133</v>
      </c>
      <c r="M6" s="1038"/>
      <c r="N6" s="162"/>
      <c r="O6" s="1036"/>
      <c r="P6" s="1036"/>
      <c r="Q6" s="1036"/>
      <c r="R6" s="156"/>
      <c r="S6" s="156"/>
      <c r="T6" s="156"/>
      <c r="U6" s="266" t="s">
        <v>2</v>
      </c>
      <c r="V6" s="267" t="s">
        <v>5</v>
      </c>
      <c r="W6" s="267" t="s">
        <v>5</v>
      </c>
    </row>
    <row r="7" spans="1:30" s="163" customFormat="1" ht="69.5" customHeight="1" thickBot="1">
      <c r="A7" s="162"/>
      <c r="B7" s="223" t="s">
        <v>88</v>
      </c>
      <c r="C7" s="224"/>
      <c r="D7" s="170" t="s">
        <v>89</v>
      </c>
      <c r="E7" s="171" t="s">
        <v>90</v>
      </c>
      <c r="F7" s="172" t="s">
        <v>89</v>
      </c>
      <c r="G7" s="1039" t="s">
        <v>91</v>
      </c>
      <c r="H7" s="544" t="s">
        <v>405</v>
      </c>
      <c r="I7" s="545" t="s">
        <v>406</v>
      </c>
      <c r="J7" s="546" t="s">
        <v>407</v>
      </c>
      <c r="K7" s="162"/>
      <c r="L7" s="1041" t="s">
        <v>134</v>
      </c>
      <c r="M7" s="1042"/>
      <c r="N7" s="162"/>
      <c r="O7" s="249" t="s">
        <v>201</v>
      </c>
      <c r="P7" s="162"/>
      <c r="Q7" s="250" t="s">
        <v>175</v>
      </c>
      <c r="R7" s="156"/>
      <c r="S7" s="156"/>
      <c r="T7" s="156"/>
      <c r="U7" s="268" t="s">
        <v>37</v>
      </c>
      <c r="V7" s="269" t="s">
        <v>168</v>
      </c>
      <c r="W7" s="269" t="s">
        <v>168</v>
      </c>
    </row>
    <row r="8" spans="1:30" s="163" customFormat="1" ht="69.5" customHeight="1" thickBot="1">
      <c r="A8" s="162"/>
      <c r="B8" s="225" t="s">
        <v>92</v>
      </c>
      <c r="C8" s="226"/>
      <c r="D8" s="175" t="s">
        <v>93</v>
      </c>
      <c r="E8" s="176" t="s">
        <v>94</v>
      </c>
      <c r="F8" s="177" t="s">
        <v>93</v>
      </c>
      <c r="G8" s="1040"/>
      <c r="H8" s="547" t="s">
        <v>405</v>
      </c>
      <c r="I8" s="548" t="s">
        <v>408</v>
      </c>
      <c r="J8" s="549" t="s">
        <v>409</v>
      </c>
      <c r="K8" s="162"/>
      <c r="L8" s="227" t="s">
        <v>2</v>
      </c>
      <c r="M8" s="228" t="s">
        <v>135</v>
      </c>
      <c r="N8" s="162"/>
      <c r="O8" s="251" t="s">
        <v>5</v>
      </c>
      <c r="P8" s="252" t="s">
        <v>176</v>
      </c>
      <c r="Q8" s="253" t="s">
        <v>5</v>
      </c>
      <c r="R8" s="156"/>
      <c r="S8" s="156"/>
      <c r="T8" s="156"/>
      <c r="U8" s="270" t="s">
        <v>36</v>
      </c>
      <c r="V8" s="269" t="s">
        <v>169</v>
      </c>
      <c r="W8" s="269" t="s">
        <v>169</v>
      </c>
    </row>
    <row r="9" spans="1:30" s="163" customFormat="1" ht="69.5" customHeight="1" thickBot="1">
      <c r="A9" s="162"/>
      <c r="B9" s="178" t="s">
        <v>95</v>
      </c>
      <c r="C9" s="179"/>
      <c r="D9" s="180" t="s">
        <v>11</v>
      </c>
      <c r="E9" s="550" t="s">
        <v>96</v>
      </c>
      <c r="F9" s="181" t="s">
        <v>11</v>
      </c>
      <c r="G9" s="182" t="s">
        <v>97</v>
      </c>
      <c r="H9" s="551" t="s">
        <v>410</v>
      </c>
      <c r="I9" s="552" t="s">
        <v>411</v>
      </c>
      <c r="J9" s="553" t="s">
        <v>412</v>
      </c>
      <c r="K9" s="162"/>
      <c r="L9" s="1043" t="s">
        <v>136</v>
      </c>
      <c r="M9" s="1044"/>
      <c r="N9" s="162"/>
      <c r="O9" s="1045" t="s">
        <v>177</v>
      </c>
      <c r="P9" s="1034"/>
      <c r="Q9" s="162"/>
      <c r="R9" s="156"/>
      <c r="S9" s="156"/>
      <c r="T9" s="156"/>
      <c r="U9" s="271" t="s">
        <v>79</v>
      </c>
      <c r="V9" s="269" t="s">
        <v>172</v>
      </c>
      <c r="W9" s="269" t="s">
        <v>169</v>
      </c>
    </row>
    <row r="10" spans="1:30" s="163" customFormat="1" ht="69.5" customHeight="1">
      <c r="A10" s="162"/>
      <c r="B10" s="169" t="s">
        <v>98</v>
      </c>
      <c r="C10" s="1046"/>
      <c r="D10" s="183" t="s">
        <v>13</v>
      </c>
      <c r="E10" s="554" t="s">
        <v>99</v>
      </c>
      <c r="F10" s="172" t="s">
        <v>13</v>
      </c>
      <c r="G10" s="184" t="s">
        <v>100</v>
      </c>
      <c r="H10" s="544" t="s">
        <v>413</v>
      </c>
      <c r="I10" s="1048" t="s">
        <v>414</v>
      </c>
      <c r="J10" s="1050" t="s">
        <v>415</v>
      </c>
      <c r="K10" s="162"/>
      <c r="L10" s="229" t="s">
        <v>37</v>
      </c>
      <c r="M10" s="534" t="s">
        <v>137</v>
      </c>
      <c r="N10" s="162"/>
      <c r="O10" s="254" t="s">
        <v>168</v>
      </c>
      <c r="P10" s="255" t="s">
        <v>178</v>
      </c>
      <c r="Q10" s="256" t="s">
        <v>168</v>
      </c>
      <c r="R10" s="156"/>
      <c r="S10" s="156"/>
      <c r="T10" s="156"/>
      <c r="U10" s="271" t="s">
        <v>105</v>
      </c>
      <c r="V10" s="269" t="s">
        <v>181</v>
      </c>
      <c r="W10" s="269" t="s">
        <v>181</v>
      </c>
    </row>
    <row r="11" spans="1:30" s="163" customFormat="1" ht="69.5" customHeight="1" thickBot="1">
      <c r="A11" s="162"/>
      <c r="B11" s="185" t="s">
        <v>101</v>
      </c>
      <c r="C11" s="1047"/>
      <c r="D11" s="186" t="s">
        <v>12</v>
      </c>
      <c r="E11" s="555" t="s">
        <v>23</v>
      </c>
      <c r="F11" s="188" t="s">
        <v>12</v>
      </c>
      <c r="G11" s="1052" t="s">
        <v>102</v>
      </c>
      <c r="H11" s="556" t="s">
        <v>413</v>
      </c>
      <c r="I11" s="1049"/>
      <c r="J11" s="1051"/>
      <c r="K11" s="162"/>
      <c r="L11" s="230" t="s">
        <v>36</v>
      </c>
      <c r="M11" s="231" t="s">
        <v>138</v>
      </c>
      <c r="N11" s="162"/>
      <c r="O11" s="254" t="s">
        <v>169</v>
      </c>
      <c r="P11" s="255" t="s">
        <v>179</v>
      </c>
      <c r="Q11" s="257" t="s">
        <v>169</v>
      </c>
      <c r="R11" s="156"/>
      <c r="S11" s="156"/>
      <c r="T11" s="156"/>
      <c r="U11" s="270" t="s">
        <v>109</v>
      </c>
      <c r="V11" s="269" t="s">
        <v>173</v>
      </c>
      <c r="W11" s="269" t="s">
        <v>181</v>
      </c>
    </row>
    <row r="12" spans="1:30" s="163" customFormat="1" ht="69.5" customHeight="1" thickBot="1">
      <c r="A12" s="162"/>
      <c r="B12" s="185" t="s">
        <v>103</v>
      </c>
      <c r="C12" s="189"/>
      <c r="D12" s="190" t="s">
        <v>9</v>
      </c>
      <c r="E12" s="555" t="s">
        <v>24</v>
      </c>
      <c r="F12" s="188" t="s">
        <v>9</v>
      </c>
      <c r="G12" s="1053"/>
      <c r="H12" s="556" t="s">
        <v>413</v>
      </c>
      <c r="I12" s="557" t="s">
        <v>416</v>
      </c>
      <c r="J12" s="558" t="s">
        <v>417</v>
      </c>
      <c r="K12" s="162"/>
      <c r="L12" s="232" t="s">
        <v>79</v>
      </c>
      <c r="M12" s="233" t="s">
        <v>139</v>
      </c>
      <c r="N12" s="162"/>
      <c r="O12" s="254" t="s">
        <v>172</v>
      </c>
      <c r="P12" s="255" t="s">
        <v>180</v>
      </c>
      <c r="Q12" s="257" t="s">
        <v>169</v>
      </c>
      <c r="R12" s="156"/>
      <c r="S12" s="156"/>
      <c r="T12" s="156"/>
      <c r="U12" s="271" t="s">
        <v>78</v>
      </c>
      <c r="V12" s="272" t="s">
        <v>184</v>
      </c>
      <c r="W12" s="272" t="s">
        <v>181</v>
      </c>
    </row>
    <row r="13" spans="1:30" s="163" customFormat="1" ht="69.5" customHeight="1" thickBot="1">
      <c r="A13" s="162"/>
      <c r="B13" s="173" t="s">
        <v>104</v>
      </c>
      <c r="C13" s="174"/>
      <c r="D13" s="191" t="s">
        <v>8</v>
      </c>
      <c r="E13" s="559" t="s">
        <v>25</v>
      </c>
      <c r="F13" s="177" t="s">
        <v>8</v>
      </c>
      <c r="G13" s="1054"/>
      <c r="H13" s="547" t="s">
        <v>413</v>
      </c>
      <c r="I13" s="548" t="s">
        <v>418</v>
      </c>
      <c r="J13" s="549" t="s">
        <v>419</v>
      </c>
      <c r="K13" s="162"/>
      <c r="L13" s="1055" t="s">
        <v>140</v>
      </c>
      <c r="M13" s="1056"/>
      <c r="N13" s="162"/>
      <c r="O13" s="254" t="s">
        <v>181</v>
      </c>
      <c r="P13" s="255" t="s">
        <v>182</v>
      </c>
      <c r="Q13" s="257" t="s">
        <v>181</v>
      </c>
      <c r="R13" s="156"/>
      <c r="S13" s="156"/>
      <c r="T13" s="156"/>
      <c r="U13" s="273" t="s">
        <v>5</v>
      </c>
      <c r="V13" s="269" t="s">
        <v>167</v>
      </c>
      <c r="W13" s="269" t="s">
        <v>168</v>
      </c>
    </row>
    <row r="14" spans="1:30" s="163" customFormat="1" ht="69.5" customHeight="1" thickBot="1">
      <c r="A14" s="162"/>
      <c r="B14" s="192" t="s">
        <v>106</v>
      </c>
      <c r="C14" s="193"/>
      <c r="D14" s="194" t="s">
        <v>1</v>
      </c>
      <c r="E14" s="560" t="s">
        <v>107</v>
      </c>
      <c r="F14" s="195" t="s">
        <v>1</v>
      </c>
      <c r="G14" s="196" t="s">
        <v>108</v>
      </c>
      <c r="H14" s="561" t="s">
        <v>413</v>
      </c>
      <c r="I14" s="562" t="s">
        <v>420</v>
      </c>
      <c r="J14" s="563" t="s">
        <v>421</v>
      </c>
      <c r="K14" s="162"/>
      <c r="L14" s="234" t="s">
        <v>105</v>
      </c>
      <c r="M14" s="534" t="s">
        <v>112</v>
      </c>
      <c r="N14" s="162"/>
      <c r="O14" s="254" t="s">
        <v>173</v>
      </c>
      <c r="P14" s="255" t="s">
        <v>183</v>
      </c>
      <c r="Q14" s="257" t="s">
        <v>181</v>
      </c>
      <c r="R14" s="156"/>
      <c r="S14" s="156"/>
      <c r="T14" s="156"/>
      <c r="U14" s="274" t="s">
        <v>4</v>
      </c>
      <c r="V14" s="269" t="s">
        <v>170</v>
      </c>
      <c r="W14" s="269" t="s">
        <v>169</v>
      </c>
    </row>
    <row r="15" spans="1:30" s="163" customFormat="1" ht="69.5" customHeight="1" thickBot="1">
      <c r="A15" s="159"/>
      <c r="B15" s="185" t="s">
        <v>110</v>
      </c>
      <c r="C15" s="189"/>
      <c r="D15" s="197" t="s">
        <v>0</v>
      </c>
      <c r="E15" s="555" t="s">
        <v>26</v>
      </c>
      <c r="F15" s="188" t="s">
        <v>0</v>
      </c>
      <c r="G15" s="198" t="s">
        <v>111</v>
      </c>
      <c r="H15" s="556" t="s">
        <v>413</v>
      </c>
      <c r="I15" s="557" t="s">
        <v>422</v>
      </c>
      <c r="J15" s="558" t="s">
        <v>423</v>
      </c>
      <c r="K15" s="162"/>
      <c r="L15" s="235" t="s">
        <v>109</v>
      </c>
      <c r="M15" s="236" t="s">
        <v>115</v>
      </c>
      <c r="N15" s="162"/>
      <c r="O15" s="258" t="s">
        <v>184</v>
      </c>
      <c r="P15" s="259" t="s">
        <v>185</v>
      </c>
      <c r="Q15" s="260" t="s">
        <v>181</v>
      </c>
      <c r="R15" s="156"/>
      <c r="S15" s="156"/>
      <c r="T15" s="156"/>
      <c r="U15" s="275" t="s">
        <v>146</v>
      </c>
      <c r="V15" s="269" t="s">
        <v>171</v>
      </c>
      <c r="W15" s="269" t="s">
        <v>181</v>
      </c>
    </row>
    <row r="16" spans="1:30" s="163" customFormat="1" ht="69.5" customHeight="1" thickTop="1" thickBot="1">
      <c r="A16" s="159"/>
      <c r="B16" s="199" t="s">
        <v>113</v>
      </c>
      <c r="C16" s="200"/>
      <c r="D16" s="201" t="s">
        <v>27</v>
      </c>
      <c r="E16" s="564" t="s">
        <v>28</v>
      </c>
      <c r="F16" s="203" t="s">
        <v>27</v>
      </c>
      <c r="G16" s="533" t="s">
        <v>114</v>
      </c>
      <c r="H16" s="565" t="s">
        <v>413</v>
      </c>
      <c r="I16" s="566" t="s">
        <v>424</v>
      </c>
      <c r="J16" s="567" t="s">
        <v>425</v>
      </c>
      <c r="K16" s="162"/>
      <c r="L16" s="237"/>
      <c r="M16" s="221"/>
      <c r="N16" s="162"/>
      <c r="O16" s="1033" t="s">
        <v>186</v>
      </c>
      <c r="P16" s="1034"/>
      <c r="Q16" s="162"/>
      <c r="R16" s="156"/>
      <c r="S16" s="156"/>
      <c r="T16" s="156"/>
      <c r="U16" s="276" t="s">
        <v>148</v>
      </c>
      <c r="V16" s="269" t="s">
        <v>190</v>
      </c>
      <c r="W16" s="269" t="s">
        <v>181</v>
      </c>
    </row>
    <row r="17" spans="1:23" s="163" customFormat="1" ht="69.5" customHeight="1" thickTop="1" thickBot="1">
      <c r="A17" s="159"/>
      <c r="B17" s="169" t="s">
        <v>116</v>
      </c>
      <c r="C17" s="1046"/>
      <c r="D17" s="204" t="s">
        <v>6</v>
      </c>
      <c r="E17" s="554" t="s">
        <v>117</v>
      </c>
      <c r="F17" s="172" t="s">
        <v>6</v>
      </c>
      <c r="G17" s="184" t="s">
        <v>118</v>
      </c>
      <c r="H17" s="544" t="s">
        <v>413</v>
      </c>
      <c r="I17" s="1048" t="s">
        <v>426</v>
      </c>
      <c r="J17" s="1050" t="s">
        <v>427</v>
      </c>
      <c r="K17" s="162"/>
      <c r="L17" s="1037" t="s">
        <v>141</v>
      </c>
      <c r="M17" s="1038"/>
      <c r="N17" s="162"/>
      <c r="O17" s="254" t="s">
        <v>167</v>
      </c>
      <c r="P17" s="255" t="s">
        <v>187</v>
      </c>
      <c r="Q17" s="256" t="s">
        <v>168</v>
      </c>
      <c r="R17" s="156"/>
      <c r="S17" s="156"/>
      <c r="T17" s="156"/>
      <c r="U17" s="276" t="s">
        <v>150</v>
      </c>
      <c r="V17" s="269" t="s">
        <v>191</v>
      </c>
      <c r="W17" s="269" t="s">
        <v>181</v>
      </c>
    </row>
    <row r="18" spans="1:23" s="163" customFormat="1" ht="69.5" customHeight="1" thickBot="1">
      <c r="A18" s="159"/>
      <c r="B18" s="185" t="s">
        <v>119</v>
      </c>
      <c r="C18" s="1060"/>
      <c r="D18" s="205" t="s">
        <v>29</v>
      </c>
      <c r="E18" s="187" t="s">
        <v>202</v>
      </c>
      <c r="F18" s="188" t="s">
        <v>29</v>
      </c>
      <c r="G18" s="198" t="s">
        <v>120</v>
      </c>
      <c r="H18" s="556" t="s">
        <v>413</v>
      </c>
      <c r="I18" s="1062"/>
      <c r="J18" s="1064"/>
      <c r="K18" s="162"/>
      <c r="L18" s="1041" t="s">
        <v>142</v>
      </c>
      <c r="M18" s="1042"/>
      <c r="N18" s="162"/>
      <c r="O18" s="254" t="s">
        <v>170</v>
      </c>
      <c r="P18" s="255" t="s">
        <v>188</v>
      </c>
      <c r="Q18" s="257" t="s">
        <v>169</v>
      </c>
      <c r="R18" s="156"/>
      <c r="S18" s="156"/>
      <c r="T18" s="156"/>
      <c r="U18" s="277" t="s">
        <v>203</v>
      </c>
      <c r="V18" s="278" t="s">
        <v>33</v>
      </c>
      <c r="W18" s="278" t="s">
        <v>33</v>
      </c>
    </row>
    <row r="19" spans="1:23" s="163" customFormat="1" ht="69.5" customHeight="1" thickBot="1">
      <c r="A19" s="159"/>
      <c r="B19" s="185" t="s">
        <v>121</v>
      </c>
      <c r="C19" s="1060"/>
      <c r="D19" s="205" t="s">
        <v>30</v>
      </c>
      <c r="E19" s="187" t="s">
        <v>204</v>
      </c>
      <c r="F19" s="188" t="s">
        <v>30</v>
      </c>
      <c r="G19" s="198" t="s">
        <v>122</v>
      </c>
      <c r="H19" s="556" t="s">
        <v>413</v>
      </c>
      <c r="I19" s="1062"/>
      <c r="J19" s="1064"/>
      <c r="K19" s="162"/>
      <c r="L19" s="238" t="s">
        <v>78</v>
      </c>
      <c r="M19" s="239" t="s">
        <v>143</v>
      </c>
      <c r="N19" s="162"/>
      <c r="O19" s="254" t="s">
        <v>171</v>
      </c>
      <c r="P19" s="255" t="s">
        <v>189</v>
      </c>
      <c r="Q19" s="257" t="s">
        <v>181</v>
      </c>
      <c r="R19" s="156"/>
      <c r="S19" s="156"/>
      <c r="T19" s="156"/>
      <c r="U19" s="279" t="s">
        <v>152</v>
      </c>
    </row>
    <row r="20" spans="1:23" s="163" customFormat="1" ht="69.5" customHeight="1">
      <c r="A20" s="159"/>
      <c r="B20" s="199" t="s">
        <v>123</v>
      </c>
      <c r="C20" s="1060"/>
      <c r="D20" s="206" t="s">
        <v>7</v>
      </c>
      <c r="E20" s="202" t="s">
        <v>205</v>
      </c>
      <c r="F20" s="203" t="s">
        <v>7</v>
      </c>
      <c r="G20" s="533" t="s">
        <v>124</v>
      </c>
      <c r="H20" s="565" t="s">
        <v>413</v>
      </c>
      <c r="I20" s="1062"/>
      <c r="J20" s="1064"/>
      <c r="K20" s="162"/>
      <c r="L20" s="240" t="s">
        <v>5</v>
      </c>
      <c r="M20" s="239" t="s">
        <v>144</v>
      </c>
      <c r="N20" s="162"/>
      <c r="O20" s="254" t="s">
        <v>190</v>
      </c>
      <c r="P20" s="255" t="s">
        <v>192</v>
      </c>
      <c r="Q20" s="257" t="s">
        <v>181</v>
      </c>
      <c r="R20" s="156"/>
      <c r="S20" s="156"/>
      <c r="T20" s="156"/>
      <c r="U20" s="273" t="s">
        <v>206</v>
      </c>
    </row>
    <row r="21" spans="1:23" s="163" customFormat="1" ht="69.5" customHeight="1" thickBot="1">
      <c r="A21" s="159"/>
      <c r="B21" s="173" t="s">
        <v>125</v>
      </c>
      <c r="C21" s="1061"/>
      <c r="D21" s="207" t="s">
        <v>32</v>
      </c>
      <c r="E21" s="176" t="s">
        <v>207</v>
      </c>
      <c r="F21" s="177" t="s">
        <v>32</v>
      </c>
      <c r="G21" s="208" t="s">
        <v>126</v>
      </c>
      <c r="H21" s="547" t="s">
        <v>413</v>
      </c>
      <c r="I21" s="1063"/>
      <c r="J21" s="1065"/>
      <c r="K21" s="162"/>
      <c r="L21" s="241" t="s">
        <v>4</v>
      </c>
      <c r="M21" s="242" t="s">
        <v>145</v>
      </c>
      <c r="N21" s="162"/>
      <c r="O21" s="258" t="s">
        <v>191</v>
      </c>
      <c r="P21" s="259" t="s">
        <v>193</v>
      </c>
      <c r="Q21" s="260" t="s">
        <v>181</v>
      </c>
      <c r="R21" s="156"/>
      <c r="S21" s="156"/>
      <c r="T21" s="156"/>
      <c r="U21" s="280" t="s">
        <v>208</v>
      </c>
    </row>
    <row r="22" spans="1:23" s="163" customFormat="1" ht="69.5" customHeight="1" thickBot="1">
      <c r="A22" s="159"/>
      <c r="B22" s="209" t="s">
        <v>127</v>
      </c>
      <c r="C22" s="210"/>
      <c r="D22" s="211" t="s">
        <v>33</v>
      </c>
      <c r="E22" s="212" t="s">
        <v>34</v>
      </c>
      <c r="F22" s="213" t="s">
        <v>33</v>
      </c>
      <c r="G22" s="214" t="s">
        <v>128</v>
      </c>
      <c r="H22" s="568" t="s">
        <v>413</v>
      </c>
      <c r="I22" s="569"/>
      <c r="J22" s="221"/>
      <c r="K22" s="162"/>
      <c r="L22" s="281"/>
      <c r="M22" s="282"/>
      <c r="N22" s="162"/>
      <c r="O22" s="162"/>
      <c r="P22" s="162"/>
      <c r="Q22" s="162"/>
      <c r="R22" s="156"/>
      <c r="S22" s="156"/>
      <c r="T22" s="156"/>
      <c r="U22" s="283" t="s">
        <v>209</v>
      </c>
    </row>
    <row r="23" spans="1:23" s="163" customFormat="1" ht="69.5" customHeight="1" thickBot="1">
      <c r="A23" s="159"/>
      <c r="B23" s="215"/>
      <c r="C23" s="215"/>
      <c r="D23" s="215"/>
      <c r="E23" s="215"/>
      <c r="F23" s="215"/>
      <c r="G23" s="244"/>
      <c r="H23" s="570"/>
      <c r="I23" s="542"/>
      <c r="J23" s="244"/>
      <c r="K23" s="162"/>
      <c r="L23" s="1066" t="s">
        <v>210</v>
      </c>
      <c r="M23" s="1067"/>
      <c r="N23" s="162"/>
      <c r="O23" s="261" t="s">
        <v>33</v>
      </c>
      <c r="P23" s="262" t="s">
        <v>211</v>
      </c>
      <c r="Q23" s="261" t="s">
        <v>33</v>
      </c>
      <c r="R23" s="156"/>
      <c r="S23" s="156"/>
      <c r="T23" s="156"/>
      <c r="U23" s="217"/>
    </row>
    <row r="24" spans="1:23" s="163" customFormat="1" ht="69.5" customHeight="1" thickBot="1">
      <c r="A24" s="159"/>
      <c r="B24" s="215"/>
      <c r="C24" s="1057" t="s">
        <v>212</v>
      </c>
      <c r="D24" s="1057"/>
      <c r="E24" s="1057"/>
      <c r="F24" s="1057"/>
      <c r="G24" s="1057"/>
      <c r="H24" s="570"/>
      <c r="I24" s="542"/>
      <c r="J24" s="535"/>
      <c r="K24" s="162"/>
      <c r="L24" s="284" t="s">
        <v>146</v>
      </c>
      <c r="M24" s="285" t="s">
        <v>147</v>
      </c>
      <c r="N24" s="162"/>
      <c r="O24" s="215"/>
      <c r="P24" s="215"/>
      <c r="Q24" s="215"/>
      <c r="R24" s="156"/>
      <c r="S24" s="156"/>
      <c r="T24" s="156"/>
      <c r="U24" s="217"/>
    </row>
    <row r="25" spans="1:23" s="163" customFormat="1" ht="69.5" customHeight="1">
      <c r="A25" s="159"/>
      <c r="B25" s="286" t="s">
        <v>213</v>
      </c>
      <c r="C25" s="287"/>
      <c r="D25" s="204" t="s">
        <v>214</v>
      </c>
      <c r="E25" s="171" t="s">
        <v>215</v>
      </c>
      <c r="F25" s="172" t="s">
        <v>6</v>
      </c>
      <c r="G25" s="288" t="s">
        <v>216</v>
      </c>
      <c r="H25" s="544" t="s">
        <v>413</v>
      </c>
      <c r="I25" s="569"/>
      <c r="J25" s="221"/>
      <c r="K25" s="162"/>
      <c r="L25" s="289" t="s">
        <v>148</v>
      </c>
      <c r="M25" s="290" t="s">
        <v>149</v>
      </c>
      <c r="N25" s="162"/>
      <c r="O25" s="215"/>
      <c r="P25" s="215"/>
      <c r="Q25" s="215"/>
      <c r="R25" s="156"/>
      <c r="S25" s="156"/>
      <c r="T25" s="156"/>
      <c r="U25" s="217"/>
      <c r="V25" s="217"/>
      <c r="W25" s="217"/>
    </row>
    <row r="26" spans="1:23" ht="69.5" customHeight="1">
      <c r="A26" s="243"/>
      <c r="B26" s="291" t="s">
        <v>217</v>
      </c>
      <c r="C26" s="292"/>
      <c r="D26" s="206" t="s">
        <v>218</v>
      </c>
      <c r="E26" s="202" t="s">
        <v>219</v>
      </c>
      <c r="F26" s="203" t="s">
        <v>7</v>
      </c>
      <c r="G26" s="293" t="s">
        <v>220</v>
      </c>
      <c r="H26" s="565" t="s">
        <v>413</v>
      </c>
      <c r="I26" s="569"/>
      <c r="J26" s="221"/>
      <c r="K26" s="215"/>
      <c r="L26" s="289" t="s">
        <v>150</v>
      </c>
      <c r="M26" s="290" t="s">
        <v>151</v>
      </c>
      <c r="N26" s="215"/>
      <c r="O26" s="215"/>
      <c r="P26" s="215"/>
      <c r="Q26" s="215"/>
      <c r="R26" s="156"/>
      <c r="S26" s="156"/>
      <c r="T26" s="156"/>
    </row>
    <row r="27" spans="1:23" ht="69.5" customHeight="1" thickBot="1">
      <c r="A27" s="243"/>
      <c r="B27" s="294" t="s">
        <v>221</v>
      </c>
      <c r="C27" s="295"/>
      <c r="D27" s="207" t="s">
        <v>222</v>
      </c>
      <c r="E27" s="176" t="s">
        <v>223</v>
      </c>
      <c r="F27" s="177" t="s">
        <v>32</v>
      </c>
      <c r="G27" s="296" t="s">
        <v>224</v>
      </c>
      <c r="H27" s="547" t="s">
        <v>413</v>
      </c>
      <c r="I27" s="569"/>
      <c r="J27" s="221"/>
      <c r="K27" s="215"/>
      <c r="L27" s="297" t="s">
        <v>203</v>
      </c>
      <c r="M27" s="290" t="s">
        <v>225</v>
      </c>
      <c r="N27" s="215"/>
      <c r="O27" s="215"/>
      <c r="P27" s="215"/>
      <c r="Q27" s="215"/>
      <c r="R27" s="156"/>
      <c r="S27" s="156"/>
      <c r="T27" s="156"/>
    </row>
    <row r="28" spans="1:23" ht="69.5" customHeight="1" thickBot="1">
      <c r="A28" s="243"/>
      <c r="B28" s="215"/>
      <c r="C28" s="215"/>
      <c r="D28" s="215"/>
      <c r="E28" s="215"/>
      <c r="F28" s="215"/>
      <c r="G28" s="244"/>
      <c r="J28" s="244"/>
      <c r="K28" s="215"/>
      <c r="L28" s="298" t="s">
        <v>152</v>
      </c>
      <c r="M28" s="299" t="s">
        <v>153</v>
      </c>
      <c r="N28" s="215"/>
      <c r="O28" s="215"/>
      <c r="P28" s="215"/>
      <c r="Q28" s="215"/>
      <c r="R28" s="156"/>
      <c r="S28" s="156"/>
      <c r="T28" s="156"/>
    </row>
    <row r="29" spans="1:23" ht="69.5" customHeight="1" thickBot="1">
      <c r="A29" s="243"/>
      <c r="B29" s="215"/>
      <c r="C29" s="215"/>
      <c r="D29" s="215"/>
      <c r="E29" s="215"/>
      <c r="F29" s="215"/>
      <c r="G29" s="244"/>
      <c r="J29" s="244"/>
      <c r="K29" s="215"/>
      <c r="L29" s="300"/>
      <c r="M29" s="282"/>
      <c r="N29" s="215"/>
      <c r="O29" s="215"/>
      <c r="P29" s="215"/>
      <c r="Q29" s="215"/>
      <c r="R29" s="156"/>
      <c r="S29" s="156"/>
      <c r="T29" s="156"/>
    </row>
    <row r="30" spans="1:23" ht="69" customHeight="1" thickTop="1">
      <c r="A30" s="243"/>
      <c r="B30" s="215"/>
      <c r="C30" s="215"/>
      <c r="D30" s="215"/>
      <c r="E30" s="215"/>
      <c r="F30" s="215"/>
      <c r="G30" s="244"/>
      <c r="J30" s="244"/>
      <c r="K30" s="215"/>
      <c r="L30" s="1037" t="s">
        <v>226</v>
      </c>
      <c r="M30" s="1038"/>
      <c r="N30" s="215"/>
      <c r="O30" s="215"/>
      <c r="P30" s="215"/>
      <c r="Q30" s="215"/>
      <c r="R30" s="156"/>
      <c r="S30" s="156"/>
      <c r="T30" s="156"/>
    </row>
    <row r="31" spans="1:23" ht="69" customHeight="1" thickBot="1">
      <c r="A31" s="243"/>
      <c r="B31" s="215"/>
      <c r="C31" s="215"/>
      <c r="D31" s="215"/>
      <c r="E31" s="215"/>
      <c r="F31" s="215"/>
      <c r="G31" s="244"/>
      <c r="J31" s="244"/>
      <c r="K31" s="215"/>
      <c r="L31" s="1041" t="s">
        <v>227</v>
      </c>
      <c r="M31" s="1042"/>
      <c r="N31" s="215"/>
      <c r="O31" s="215"/>
      <c r="P31" s="215"/>
      <c r="Q31" s="215"/>
      <c r="R31" s="156"/>
      <c r="S31" s="156"/>
      <c r="T31" s="156"/>
    </row>
    <row r="32" spans="1:23" ht="69" customHeight="1">
      <c r="A32" s="243"/>
      <c r="B32" s="215"/>
      <c r="C32" s="215"/>
      <c r="D32" s="215"/>
      <c r="E32" s="215"/>
      <c r="F32" s="215"/>
      <c r="G32" s="244"/>
      <c r="J32" s="244"/>
      <c r="K32" s="215"/>
      <c r="L32" s="240" t="s">
        <v>206</v>
      </c>
      <c r="M32" s="239" t="s">
        <v>228</v>
      </c>
      <c r="N32" s="215"/>
      <c r="O32" s="215"/>
      <c r="P32" s="215"/>
      <c r="Q32" s="215"/>
      <c r="R32" s="156"/>
      <c r="S32" s="156"/>
      <c r="T32" s="156"/>
    </row>
    <row r="33" spans="1:20" ht="69" customHeight="1">
      <c r="A33" s="243"/>
      <c r="B33" s="215"/>
      <c r="C33" s="215"/>
      <c r="D33" s="215"/>
      <c r="E33" s="215"/>
      <c r="F33" s="215"/>
      <c r="G33" s="244"/>
      <c r="J33" s="244"/>
      <c r="K33" s="215"/>
      <c r="L33" s="301" t="s">
        <v>208</v>
      </c>
      <c r="M33" s="302" t="s">
        <v>229</v>
      </c>
      <c r="N33" s="215"/>
      <c r="O33" s="215"/>
      <c r="P33" s="215"/>
      <c r="Q33" s="215"/>
      <c r="R33" s="156"/>
      <c r="S33" s="156"/>
      <c r="T33" s="156"/>
    </row>
    <row r="34" spans="1:20" ht="69" customHeight="1" thickBot="1">
      <c r="A34" s="243"/>
      <c r="B34" s="215"/>
      <c r="C34" s="215"/>
      <c r="D34" s="215"/>
      <c r="E34" s="215"/>
      <c r="F34" s="215"/>
      <c r="G34" s="244"/>
      <c r="J34" s="244"/>
      <c r="K34" s="215"/>
      <c r="L34" s="241" t="s">
        <v>209</v>
      </c>
      <c r="M34" s="242" t="s">
        <v>230</v>
      </c>
      <c r="N34" s="215"/>
      <c r="O34" s="215"/>
      <c r="P34" s="215"/>
      <c r="Q34" s="215"/>
      <c r="R34" s="156"/>
      <c r="S34" s="156"/>
      <c r="T34" s="156"/>
    </row>
    <row r="35" spans="1:20" ht="69" customHeight="1" thickTop="1" thickBot="1">
      <c r="A35" s="243"/>
      <c r="B35" s="215"/>
      <c r="C35" s="215"/>
      <c r="D35" s="215"/>
      <c r="E35" s="215"/>
      <c r="F35" s="215"/>
      <c r="G35" s="244"/>
      <c r="J35" s="244"/>
      <c r="K35" s="215"/>
      <c r="L35" s="215"/>
      <c r="M35" s="215"/>
      <c r="N35" s="215"/>
      <c r="O35" s="215"/>
      <c r="P35" s="215"/>
      <c r="Q35" s="215"/>
      <c r="R35" s="156"/>
      <c r="S35" s="156"/>
      <c r="T35" s="156"/>
    </row>
    <row r="36" spans="1:20" ht="50" customHeight="1" thickBot="1">
      <c r="A36" s="243"/>
      <c r="B36" s="215"/>
      <c r="C36" s="215"/>
      <c r="D36" s="215"/>
      <c r="E36" s="215"/>
      <c r="F36" s="215"/>
      <c r="G36" s="244"/>
      <c r="J36" s="244"/>
      <c r="K36" s="215"/>
      <c r="L36" s="1058" t="s">
        <v>154</v>
      </c>
      <c r="M36" s="1059"/>
      <c r="N36" s="215"/>
      <c r="O36" s="215"/>
      <c r="P36" s="215"/>
      <c r="Q36" s="215"/>
      <c r="R36" s="156"/>
      <c r="S36" s="156"/>
      <c r="T36" s="156"/>
    </row>
    <row r="37" spans="1:20" ht="50" customHeight="1">
      <c r="A37" s="243"/>
      <c r="B37" s="215"/>
      <c r="C37" s="215"/>
      <c r="D37" s="215"/>
      <c r="E37" s="215"/>
      <c r="F37" s="215"/>
      <c r="G37" s="244"/>
      <c r="J37" s="244"/>
      <c r="K37" s="215"/>
      <c r="L37" s="303" t="s">
        <v>155</v>
      </c>
      <c r="M37" s="304" t="s">
        <v>156</v>
      </c>
      <c r="N37" s="215"/>
      <c r="O37" s="215"/>
      <c r="P37" s="215"/>
      <c r="Q37" s="215"/>
      <c r="R37" s="156"/>
      <c r="S37" s="156"/>
      <c r="T37" s="156"/>
    </row>
    <row r="38" spans="1:20" ht="50" customHeight="1" thickBot="1">
      <c r="A38" s="243"/>
      <c r="B38" s="215"/>
      <c r="C38" s="215"/>
      <c r="D38" s="215"/>
      <c r="E38" s="215"/>
      <c r="F38" s="215"/>
      <c r="G38" s="244"/>
      <c r="J38" s="244"/>
      <c r="K38" s="215"/>
      <c r="L38" s="305" t="s">
        <v>157</v>
      </c>
      <c r="M38" s="306" t="s">
        <v>158</v>
      </c>
      <c r="N38" s="215"/>
      <c r="O38" s="215"/>
      <c r="P38" s="215"/>
      <c r="Q38" s="215"/>
      <c r="R38" s="156"/>
      <c r="S38" s="156"/>
      <c r="T38" s="156"/>
    </row>
    <row r="39" spans="1:20" ht="50" customHeight="1" thickBot="1">
      <c r="A39" s="243"/>
      <c r="B39" s="215"/>
      <c r="C39" s="215"/>
      <c r="D39" s="215"/>
      <c r="E39" s="215"/>
      <c r="F39" s="215"/>
      <c r="G39" s="244"/>
      <c r="J39" s="244"/>
      <c r="K39" s="215"/>
      <c r="L39" s="307" t="s">
        <v>159</v>
      </c>
      <c r="M39" s="308" t="s">
        <v>160</v>
      </c>
      <c r="N39" s="215"/>
      <c r="O39" s="215"/>
      <c r="P39" s="215"/>
      <c r="Q39" s="215"/>
      <c r="R39" s="156"/>
      <c r="S39" s="156"/>
      <c r="T39" s="156"/>
    </row>
    <row r="40" spans="1:20" ht="200" customHeight="1">
      <c r="A40" s="243"/>
      <c r="B40" s="215"/>
      <c r="C40" s="215"/>
      <c r="D40" s="215"/>
      <c r="E40" s="215"/>
      <c r="F40" s="215"/>
      <c r="G40" s="244"/>
      <c r="J40" s="244"/>
      <c r="K40" s="215"/>
      <c r="L40" s="215"/>
      <c r="M40" s="215"/>
      <c r="N40" s="215"/>
      <c r="O40" s="215"/>
      <c r="P40" s="215"/>
      <c r="Q40" s="215"/>
      <c r="R40" s="156"/>
      <c r="S40" s="156"/>
      <c r="T40" s="156"/>
    </row>
    <row r="41" spans="1:20" ht="200" customHeight="1">
      <c r="A41" s="243"/>
      <c r="B41" s="215"/>
      <c r="C41" s="215"/>
      <c r="D41" s="215"/>
      <c r="E41" s="215"/>
      <c r="F41" s="215"/>
      <c r="G41" s="244"/>
      <c r="J41" s="244"/>
      <c r="K41" s="215"/>
      <c r="L41" s="215"/>
      <c r="M41" s="215"/>
      <c r="N41" s="215"/>
      <c r="O41" s="215"/>
      <c r="P41" s="215"/>
      <c r="Q41" s="215"/>
      <c r="R41" s="156"/>
      <c r="S41" s="156"/>
      <c r="T41" s="156"/>
    </row>
    <row r="42" spans="1:20" ht="200" customHeight="1">
      <c r="A42" s="243"/>
      <c r="B42" s="215"/>
      <c r="C42" s="215"/>
      <c r="D42" s="215"/>
      <c r="E42" s="215"/>
      <c r="F42" s="215"/>
      <c r="G42" s="244"/>
      <c r="J42" s="244"/>
      <c r="K42" s="215"/>
      <c r="L42" s="215"/>
      <c r="M42" s="215"/>
      <c r="N42" s="215"/>
      <c r="O42" s="215"/>
      <c r="P42" s="215"/>
      <c r="Q42" s="215"/>
      <c r="R42" s="156"/>
      <c r="S42" s="156"/>
      <c r="T42" s="156"/>
    </row>
    <row r="43" spans="1:20" ht="200" customHeight="1">
      <c r="A43" s="243"/>
      <c r="B43" s="215"/>
      <c r="C43" s="215"/>
      <c r="D43" s="215"/>
      <c r="E43" s="215"/>
      <c r="F43" s="215"/>
      <c r="G43" s="244"/>
      <c r="J43" s="244"/>
      <c r="K43" s="215"/>
      <c r="L43" s="215"/>
      <c r="M43" s="215"/>
      <c r="N43" s="215"/>
      <c r="O43" s="215"/>
      <c r="P43" s="215"/>
      <c r="Q43" s="215"/>
      <c r="R43" s="156"/>
      <c r="S43" s="156"/>
      <c r="T43" s="156"/>
    </row>
    <row r="44" spans="1:20" ht="200" customHeight="1">
      <c r="A44" s="243"/>
      <c r="B44" s="215"/>
      <c r="C44" s="215"/>
      <c r="D44" s="215"/>
      <c r="E44" s="215"/>
      <c r="F44" s="215"/>
      <c r="G44" s="244"/>
      <c r="J44" s="244"/>
      <c r="K44" s="215"/>
      <c r="L44" s="215"/>
      <c r="M44" s="215"/>
      <c r="N44" s="215"/>
      <c r="O44" s="215"/>
      <c r="P44" s="215"/>
      <c r="Q44" s="215"/>
      <c r="R44" s="156"/>
      <c r="S44" s="156"/>
      <c r="T44" s="156"/>
    </row>
    <row r="45" spans="1:20" ht="200" customHeight="1">
      <c r="A45" s="243"/>
      <c r="B45" s="215"/>
      <c r="C45" s="215"/>
      <c r="D45" s="215"/>
      <c r="E45" s="215"/>
      <c r="F45" s="215"/>
      <c r="G45" s="244"/>
      <c r="J45" s="244"/>
      <c r="K45" s="215"/>
      <c r="L45" s="215"/>
      <c r="M45" s="215"/>
      <c r="N45" s="215"/>
      <c r="O45" s="215"/>
      <c r="P45" s="215"/>
      <c r="Q45" s="215"/>
      <c r="R45" s="156"/>
      <c r="S45" s="156"/>
      <c r="T45" s="156"/>
    </row>
  </sheetData>
  <mergeCells count="23">
    <mergeCell ref="C24:G24"/>
    <mergeCell ref="L30:M30"/>
    <mergeCell ref="L31:M31"/>
    <mergeCell ref="L36:M36"/>
    <mergeCell ref="C17:C21"/>
    <mergeCell ref="I17:I21"/>
    <mergeCell ref="J17:J21"/>
    <mergeCell ref="L17:M17"/>
    <mergeCell ref="L18:M18"/>
    <mergeCell ref="L23:M23"/>
    <mergeCell ref="C10:C11"/>
    <mergeCell ref="I10:I11"/>
    <mergeCell ref="J10:J11"/>
    <mergeCell ref="G11:G13"/>
    <mergeCell ref="L13:M13"/>
    <mergeCell ref="O16:P16"/>
    <mergeCell ref="L5:M5"/>
    <mergeCell ref="O5:Q6"/>
    <mergeCell ref="L6:M6"/>
    <mergeCell ref="G7:G8"/>
    <mergeCell ref="L7:M7"/>
    <mergeCell ref="L9:M9"/>
    <mergeCell ref="O9:P9"/>
  </mergeCells>
  <printOptions horizontalCentered="1"/>
  <pageMargins left="0" right="0" top="0" bottom="0" header="0" footer="0"/>
  <pageSetup paperSize="9" scale="39"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AV147"/>
  <sheetViews>
    <sheetView zoomScaleNormal="100" zoomScalePageLayoutView="94" workbookViewId="0">
      <selection activeCell="J10" sqref="J10"/>
    </sheetView>
  </sheetViews>
  <sheetFormatPr baseColWidth="10" defaultColWidth="10.83203125" defaultRowHeight="16" outlineLevelCol="1"/>
  <cols>
    <col min="1" max="1" width="2.83203125" style="840" customWidth="1"/>
    <col min="2" max="2" width="10.83203125" style="760" customWidth="1"/>
    <col min="3" max="3" width="22" style="760" customWidth="1"/>
    <col min="4" max="4" width="10.33203125" style="760" customWidth="1"/>
    <col min="5" max="5" width="45.83203125" style="760" customWidth="1"/>
    <col min="6" max="6" width="31.33203125" style="133" customWidth="1"/>
    <col min="7" max="7" width="8" style="133" customWidth="1"/>
    <col min="8" max="8" width="10.83203125" style="760" customWidth="1"/>
    <col min="9" max="9" width="10.83203125" style="837" customWidth="1"/>
    <col min="10" max="10" width="48.5" style="133" customWidth="1"/>
    <col min="11" max="11" width="8" style="133" customWidth="1"/>
    <col min="12" max="12" width="10.83203125" style="837" customWidth="1"/>
    <col min="13" max="13" width="15.83203125" style="760" customWidth="1"/>
    <col min="14" max="14" width="56.33203125" style="133" customWidth="1"/>
    <col min="15" max="15" width="10.83203125" style="760"/>
    <col min="16" max="16" width="10.83203125" style="705" customWidth="1"/>
    <col min="17" max="17" width="10.83203125" style="707" customWidth="1"/>
    <col min="18" max="18" width="19.1640625" style="707" customWidth="1"/>
    <col min="19" max="19" width="30.6640625" style="707" customWidth="1"/>
    <col min="20" max="20" width="130.6640625" style="707" customWidth="1"/>
    <col min="21" max="22" width="10.83203125" style="707"/>
    <col min="23" max="23" width="21" style="760" customWidth="1"/>
    <col min="24" max="26" width="17.6640625" style="760" customWidth="1"/>
    <col min="27" max="27" width="32.83203125" style="760" customWidth="1"/>
    <col min="28" max="28" width="17.6640625" style="760" customWidth="1"/>
    <col min="29" max="29" width="28.5" style="760" customWidth="1"/>
    <col min="30" max="34" width="17.6640625" style="760" customWidth="1"/>
    <col min="35" max="35" width="30" style="760" customWidth="1"/>
    <col min="36" max="36" width="10.83203125" style="760"/>
    <col min="37" max="44" width="10.83203125" style="760" outlineLevel="1"/>
    <col min="45" max="45" width="10.83203125" style="707"/>
    <col min="46" max="48" width="100.83203125" style="707" customWidth="1"/>
    <col min="49" max="16384" width="10.83203125" style="707"/>
  </cols>
  <sheetData>
    <row r="1" spans="1:48" s="691" customFormat="1" ht="50" customHeight="1">
      <c r="A1" s="688"/>
      <c r="B1" s="688" t="s">
        <v>21</v>
      </c>
      <c r="C1" s="689"/>
      <c r="D1" s="689"/>
      <c r="E1" s="689"/>
      <c r="F1" s="689"/>
      <c r="G1" s="689"/>
      <c r="H1" s="689"/>
      <c r="I1" s="690"/>
      <c r="J1" s="689"/>
      <c r="K1" s="689"/>
      <c r="L1" s="690"/>
      <c r="M1" s="689"/>
      <c r="N1" s="689"/>
      <c r="O1" s="689"/>
      <c r="P1" s="690"/>
      <c r="Q1" s="689"/>
      <c r="R1" s="689"/>
      <c r="S1" s="689"/>
      <c r="T1" s="689"/>
      <c r="U1" s="689"/>
      <c r="V1" s="689"/>
      <c r="W1" s="689"/>
      <c r="X1" s="689"/>
      <c r="Y1" s="689"/>
      <c r="Z1" s="689"/>
      <c r="AA1" s="689"/>
      <c r="AB1" s="689"/>
      <c r="AC1" s="689"/>
      <c r="AD1" s="689"/>
      <c r="AE1" s="689"/>
      <c r="AF1" s="689"/>
      <c r="AG1" s="689"/>
      <c r="AH1" s="689"/>
      <c r="AI1" s="689"/>
      <c r="AJ1" s="689"/>
      <c r="AK1" s="689"/>
      <c r="AL1" s="689"/>
      <c r="AM1" s="689"/>
      <c r="AN1" s="689"/>
      <c r="AO1" s="689"/>
      <c r="AP1" s="689"/>
      <c r="AQ1" s="689"/>
      <c r="AR1" s="689"/>
      <c r="AS1" s="689"/>
      <c r="AT1" s="689"/>
      <c r="AU1" s="689"/>
      <c r="AV1" s="689"/>
    </row>
    <row r="2" spans="1:48" s="694" customFormat="1" ht="50" customHeight="1">
      <c r="A2" s="692"/>
      <c r="B2" s="692" t="s">
        <v>523</v>
      </c>
      <c r="C2" s="693"/>
      <c r="D2" s="693"/>
      <c r="E2" s="693"/>
      <c r="F2" s="693"/>
      <c r="G2" s="693"/>
      <c r="H2" s="693"/>
      <c r="I2" s="12"/>
      <c r="J2" s="693"/>
      <c r="K2" s="693"/>
      <c r="L2" s="12"/>
      <c r="M2" s="693"/>
      <c r="N2" s="693"/>
      <c r="O2" s="693"/>
      <c r="P2" s="12"/>
      <c r="Q2" s="693"/>
      <c r="R2" s="693"/>
      <c r="S2" s="693"/>
      <c r="T2" s="693"/>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c r="AT2" s="693"/>
      <c r="AU2" s="693"/>
      <c r="AV2" s="693"/>
    </row>
    <row r="3" spans="1:48" s="427" customFormat="1" ht="20" customHeight="1">
      <c r="A3" s="425"/>
      <c r="B3" s="337" t="s">
        <v>524</v>
      </c>
      <c r="C3" s="425"/>
      <c r="D3" s="425"/>
      <c r="E3" s="425"/>
      <c r="F3" s="425"/>
      <c r="G3" s="425"/>
      <c r="H3" s="425"/>
      <c r="I3" s="695"/>
      <c r="J3" s="425"/>
      <c r="K3" s="425"/>
      <c r="L3" s="695"/>
      <c r="M3" s="425"/>
      <c r="N3" s="425"/>
      <c r="O3" s="425"/>
      <c r="P3" s="69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row>
    <row r="4" spans="1:48" s="133" customFormat="1" ht="20" customHeight="1">
      <c r="A4" s="23"/>
      <c r="B4" s="696" t="s">
        <v>525</v>
      </c>
      <c r="C4" s="23"/>
      <c r="D4" s="23"/>
      <c r="E4" s="23"/>
      <c r="F4" s="23"/>
      <c r="G4" s="23"/>
      <c r="H4" s="23"/>
      <c r="I4" s="7"/>
      <c r="J4" s="23"/>
      <c r="K4" s="23"/>
      <c r="L4" s="7"/>
      <c r="M4" s="23"/>
      <c r="N4" s="23"/>
      <c r="O4" s="23"/>
      <c r="P4" s="7"/>
      <c r="Q4" s="23"/>
      <c r="R4" s="23"/>
      <c r="S4" s="23"/>
      <c r="T4" s="697" t="s">
        <v>69</v>
      </c>
      <c r="U4" s="23"/>
      <c r="V4" s="23"/>
      <c r="W4" s="425"/>
      <c r="X4" s="425"/>
      <c r="Y4" s="425"/>
      <c r="Z4" s="425"/>
      <c r="AA4" s="425"/>
      <c r="AB4" s="425"/>
      <c r="AC4" s="425"/>
      <c r="AD4" s="425"/>
      <c r="AE4" s="425"/>
      <c r="AF4" s="425"/>
      <c r="AG4" s="425"/>
      <c r="AH4" s="425"/>
      <c r="AI4" s="425"/>
      <c r="AJ4" s="425"/>
      <c r="AK4" s="425"/>
      <c r="AL4" s="425"/>
      <c r="AM4" s="425"/>
      <c r="AN4" s="425"/>
      <c r="AO4" s="425"/>
      <c r="AP4" s="425"/>
      <c r="AQ4" s="425"/>
      <c r="AR4" s="425"/>
      <c r="AS4" s="23"/>
      <c r="AT4" s="23"/>
      <c r="AU4" s="23"/>
      <c r="AV4" s="23"/>
    </row>
    <row r="5" spans="1:48" ht="20" customHeight="1">
      <c r="A5" s="698"/>
      <c r="B5" s="696"/>
      <c r="C5" s="699"/>
      <c r="D5" s="699"/>
      <c r="E5" s="700"/>
      <c r="F5" s="701"/>
      <c r="G5" s="702"/>
      <c r="H5" s="428"/>
      <c r="I5" s="703"/>
      <c r="J5" s="701"/>
      <c r="K5" s="702"/>
      <c r="L5" s="704"/>
      <c r="M5" s="699"/>
      <c r="N5" s="701"/>
      <c r="O5" s="702"/>
      <c r="Q5" s="706"/>
      <c r="R5" s="698"/>
      <c r="S5" s="698"/>
      <c r="T5" s="698"/>
      <c r="U5" s="698"/>
      <c r="V5" s="698"/>
      <c r="W5" s="698"/>
      <c r="X5" s="698"/>
      <c r="Y5" s="698"/>
      <c r="Z5" s="698"/>
      <c r="AA5" s="698"/>
      <c r="AB5" s="698"/>
      <c r="AC5" s="698"/>
      <c r="AD5" s="698"/>
      <c r="AE5" s="698"/>
      <c r="AF5" s="698"/>
      <c r="AG5" s="698"/>
      <c r="AH5" s="698"/>
      <c r="AI5" s="698"/>
      <c r="AJ5" s="698"/>
      <c r="AK5" s="698"/>
      <c r="AL5" s="698"/>
      <c r="AM5" s="698"/>
      <c r="AN5" s="698"/>
      <c r="AO5" s="698"/>
      <c r="AP5" s="698"/>
      <c r="AQ5" s="698"/>
      <c r="AR5" s="698"/>
      <c r="AS5" s="698"/>
      <c r="AT5" s="698"/>
      <c r="AU5" s="698"/>
      <c r="AV5" s="698"/>
    </row>
    <row r="6" spans="1:48" ht="61" customHeight="1" thickBot="1">
      <c r="A6" s="698"/>
      <c r="B6" s="428" t="s">
        <v>526</v>
      </c>
      <c r="C6" s="699"/>
      <c r="D6" s="699"/>
      <c r="E6" s="699"/>
      <c r="F6" s="701"/>
      <c r="G6" s="702"/>
      <c r="H6" s="428" t="s">
        <v>527</v>
      </c>
      <c r="I6" s="703"/>
      <c r="J6" s="701"/>
      <c r="K6" s="702"/>
      <c r="L6" s="708" t="s">
        <v>528</v>
      </c>
      <c r="M6" s="699"/>
      <c r="N6" s="701"/>
      <c r="O6" s="702"/>
      <c r="P6" s="708" t="s">
        <v>529</v>
      </c>
      <c r="Q6" s="706"/>
      <c r="R6" s="698"/>
      <c r="S6" s="698"/>
      <c r="T6" s="698"/>
      <c r="U6" s="698"/>
      <c r="V6" s="698"/>
      <c r="W6" s="428" t="s">
        <v>530</v>
      </c>
      <c r="X6" s="23"/>
      <c r="Y6" s="23"/>
      <c r="Z6" s="23"/>
      <c r="AA6" s="23"/>
      <c r="AB6" s="23"/>
      <c r="AC6" s="23"/>
      <c r="AD6" s="23"/>
      <c r="AE6" s="699"/>
      <c r="AF6" s="23"/>
      <c r="AG6" s="23"/>
      <c r="AH6" s="23"/>
      <c r="AI6" s="23"/>
      <c r="AJ6" s="23"/>
      <c r="AK6" s="23"/>
      <c r="AL6" s="23"/>
      <c r="AM6" s="23"/>
      <c r="AN6" s="23"/>
      <c r="AO6" s="23"/>
      <c r="AP6" s="23"/>
      <c r="AQ6" s="23"/>
      <c r="AR6" s="23"/>
      <c r="AS6" s="698"/>
      <c r="AT6" s="698"/>
      <c r="AU6" s="698"/>
      <c r="AV6" s="698"/>
    </row>
    <row r="7" spans="1:48" ht="50" customHeight="1" thickBot="1">
      <c r="A7" s="706"/>
      <c r="B7" s="709" t="s">
        <v>531</v>
      </c>
      <c r="C7" s="710" t="s">
        <v>532</v>
      </c>
      <c r="D7" s="711" t="s">
        <v>282</v>
      </c>
      <c r="E7" s="711" t="s">
        <v>533</v>
      </c>
      <c r="F7" s="712" t="s">
        <v>534</v>
      </c>
      <c r="G7" s="698"/>
      <c r="H7" s="709" t="s">
        <v>535</v>
      </c>
      <c r="I7" s="713" t="s">
        <v>536</v>
      </c>
      <c r="J7" s="712" t="s">
        <v>22</v>
      </c>
      <c r="K7" s="698"/>
      <c r="L7" s="709" t="s">
        <v>537</v>
      </c>
      <c r="M7" s="710" t="s">
        <v>538</v>
      </c>
      <c r="N7" s="712" t="s">
        <v>22</v>
      </c>
      <c r="O7" s="698"/>
      <c r="P7" s="714" t="s">
        <v>539</v>
      </c>
      <c r="Q7" s="715" t="s">
        <v>540</v>
      </c>
      <c r="R7" s="716" t="s">
        <v>541</v>
      </c>
      <c r="S7" s="716" t="s">
        <v>542</v>
      </c>
      <c r="T7" s="717" t="s">
        <v>543</v>
      </c>
      <c r="U7" s="698"/>
      <c r="V7" s="698"/>
      <c r="W7" s="698"/>
      <c r="X7" s="698"/>
      <c r="Y7" s="698"/>
      <c r="Z7" s="698"/>
      <c r="AA7" s="698"/>
      <c r="AB7" s="698"/>
      <c r="AC7" s="698"/>
      <c r="AD7" s="698"/>
      <c r="AE7" s="698"/>
      <c r="AF7" s="698"/>
      <c r="AG7" s="698"/>
      <c r="AH7" s="698"/>
      <c r="AI7" s="698"/>
      <c r="AJ7" s="698"/>
      <c r="AK7" s="698"/>
      <c r="AL7" s="698"/>
      <c r="AM7" s="698"/>
      <c r="AN7" s="698"/>
      <c r="AO7" s="698"/>
      <c r="AP7" s="698"/>
      <c r="AQ7" s="698"/>
      <c r="AR7" s="698"/>
      <c r="AS7" s="698"/>
      <c r="AT7" s="698"/>
      <c r="AU7" s="698"/>
      <c r="AV7" s="698"/>
    </row>
    <row r="8" spans="1:48" ht="119">
      <c r="A8" s="706"/>
      <c r="B8" s="718">
        <v>1001</v>
      </c>
      <c r="C8" s="719" t="s">
        <v>544</v>
      </c>
      <c r="D8" s="720" t="s">
        <v>545</v>
      </c>
      <c r="E8" s="721" t="s">
        <v>546</v>
      </c>
      <c r="F8" s="722" t="s">
        <v>547</v>
      </c>
      <c r="G8" s="698"/>
      <c r="H8" s="723">
        <v>1</v>
      </c>
      <c r="I8" s="724" t="s">
        <v>548</v>
      </c>
      <c r="J8" s="725" t="s">
        <v>549</v>
      </c>
      <c r="K8" s="698"/>
      <c r="L8" s="723">
        <v>1</v>
      </c>
      <c r="M8" s="726" t="s">
        <v>550</v>
      </c>
      <c r="N8" s="725" t="s">
        <v>551</v>
      </c>
      <c r="O8" s="698"/>
      <c r="P8" s="727">
        <v>1</v>
      </c>
      <c r="Q8" s="728" t="s">
        <v>552</v>
      </c>
      <c r="R8" s="729" t="s">
        <v>553</v>
      </c>
      <c r="S8" s="729" t="s">
        <v>554</v>
      </c>
      <c r="T8" s="730" t="s">
        <v>555</v>
      </c>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row>
    <row r="9" spans="1:48" ht="56" customHeight="1">
      <c r="A9" s="706"/>
      <c r="B9" s="731">
        <v>1002</v>
      </c>
      <c r="C9" s="732" t="s">
        <v>556</v>
      </c>
      <c r="D9" s="733" t="s">
        <v>545</v>
      </c>
      <c r="E9" s="734" t="s">
        <v>557</v>
      </c>
      <c r="F9" s="735" t="s">
        <v>558</v>
      </c>
      <c r="G9" s="698"/>
      <c r="H9" s="736">
        <v>2</v>
      </c>
      <c r="I9" s="737" t="s">
        <v>559</v>
      </c>
      <c r="J9" s="738" t="s">
        <v>560</v>
      </c>
      <c r="K9" s="698"/>
      <c r="L9" s="736">
        <v>2</v>
      </c>
      <c r="M9" s="739" t="s">
        <v>561</v>
      </c>
      <c r="N9" s="738" t="s">
        <v>562</v>
      </c>
      <c r="O9" s="698"/>
      <c r="P9" s="740">
        <v>2</v>
      </c>
      <c r="Q9" s="741" t="s">
        <v>460</v>
      </c>
      <c r="R9" s="742" t="s">
        <v>563</v>
      </c>
      <c r="S9" s="742" t="s">
        <v>564</v>
      </c>
      <c r="T9" s="743" t="s">
        <v>565</v>
      </c>
      <c r="U9" s="698"/>
      <c r="V9" s="698"/>
      <c r="W9" s="698"/>
      <c r="X9" s="698"/>
      <c r="Y9" s="698"/>
      <c r="Z9" s="698"/>
      <c r="AA9" s="698"/>
      <c r="AB9" s="698"/>
      <c r="AC9" s="698"/>
      <c r="AD9" s="698"/>
      <c r="AE9" s="698"/>
      <c r="AF9" s="698"/>
      <c r="AG9" s="698"/>
      <c r="AH9" s="698"/>
      <c r="AI9" s="698"/>
      <c r="AJ9" s="698"/>
      <c r="AK9" s="698"/>
      <c r="AL9" s="698"/>
      <c r="AM9" s="698"/>
      <c r="AN9" s="698"/>
      <c r="AO9" s="698"/>
      <c r="AP9" s="698"/>
      <c r="AQ9" s="698"/>
      <c r="AR9" s="698"/>
      <c r="AS9" s="698"/>
      <c r="AT9" s="698"/>
      <c r="AU9" s="698"/>
      <c r="AV9" s="698"/>
    </row>
    <row r="10" spans="1:48" ht="119">
      <c r="A10" s="706"/>
      <c r="B10" s="731">
        <v>1003</v>
      </c>
      <c r="C10" s="732" t="s">
        <v>566</v>
      </c>
      <c r="D10" s="733" t="s">
        <v>545</v>
      </c>
      <c r="E10" s="734" t="s">
        <v>567</v>
      </c>
      <c r="F10" s="735" t="s">
        <v>568</v>
      </c>
      <c r="G10" s="698"/>
      <c r="H10" s="736">
        <v>3</v>
      </c>
      <c r="I10" s="737" t="s">
        <v>569</v>
      </c>
      <c r="J10" s="738" t="s">
        <v>570</v>
      </c>
      <c r="K10" s="698"/>
      <c r="L10" s="736">
        <v>3</v>
      </c>
      <c r="M10" s="739" t="s">
        <v>571</v>
      </c>
      <c r="N10" s="738" t="s">
        <v>572</v>
      </c>
      <c r="O10" s="698"/>
      <c r="P10" s="740">
        <v>3</v>
      </c>
      <c r="Q10" s="741" t="s">
        <v>573</v>
      </c>
      <c r="R10" s="742" t="s">
        <v>574</v>
      </c>
      <c r="S10" s="742" t="s">
        <v>575</v>
      </c>
      <c r="T10" s="743" t="s">
        <v>576</v>
      </c>
      <c r="U10" s="698"/>
      <c r="V10" s="698"/>
      <c r="W10" s="698"/>
      <c r="X10" s="698"/>
      <c r="Y10" s="698"/>
      <c r="Z10" s="698"/>
      <c r="AA10" s="698"/>
      <c r="AB10" s="698"/>
      <c r="AC10" s="698"/>
      <c r="AD10" s="698"/>
      <c r="AE10" s="698"/>
      <c r="AF10" s="698"/>
      <c r="AG10" s="698"/>
      <c r="AH10" s="698"/>
      <c r="AI10" s="698"/>
      <c r="AJ10" s="698"/>
      <c r="AK10" s="698"/>
      <c r="AL10" s="698"/>
      <c r="AM10" s="698"/>
      <c r="AN10" s="698"/>
      <c r="AO10" s="698"/>
      <c r="AP10" s="698"/>
      <c r="AQ10" s="698"/>
      <c r="AR10" s="698"/>
      <c r="AS10" s="698"/>
      <c r="AT10" s="698"/>
      <c r="AU10" s="698"/>
      <c r="AV10" s="698"/>
    </row>
    <row r="11" spans="1:48" ht="68">
      <c r="A11" s="706"/>
      <c r="B11" s="731">
        <v>1004</v>
      </c>
      <c r="C11" s="732" t="s">
        <v>577</v>
      </c>
      <c r="D11" s="733" t="s">
        <v>545</v>
      </c>
      <c r="E11" s="734" t="s">
        <v>578</v>
      </c>
      <c r="F11" s="735" t="s">
        <v>579</v>
      </c>
      <c r="G11" s="698"/>
      <c r="H11" s="736">
        <v>4</v>
      </c>
      <c r="I11" s="737" t="s">
        <v>580</v>
      </c>
      <c r="J11" s="738" t="s">
        <v>581</v>
      </c>
      <c r="K11" s="698"/>
      <c r="L11" s="736">
        <v>4</v>
      </c>
      <c r="M11" s="739" t="s">
        <v>582</v>
      </c>
      <c r="N11" s="738" t="s">
        <v>583</v>
      </c>
      <c r="O11" s="698"/>
      <c r="P11" s="740">
        <v>4</v>
      </c>
      <c r="Q11" s="741" t="s">
        <v>518</v>
      </c>
      <c r="R11" s="742" t="s">
        <v>584</v>
      </c>
      <c r="S11" s="742" t="s">
        <v>585</v>
      </c>
      <c r="T11" s="743" t="s">
        <v>586</v>
      </c>
      <c r="U11" s="698"/>
      <c r="V11" s="698"/>
      <c r="W11" s="698"/>
      <c r="X11" s="698"/>
      <c r="Y11" s="698"/>
      <c r="Z11" s="698"/>
      <c r="AA11" s="698"/>
      <c r="AB11" s="698"/>
      <c r="AC11" s="698"/>
      <c r="AD11" s="698"/>
      <c r="AE11" s="698"/>
      <c r="AF11" s="698"/>
      <c r="AG11" s="698"/>
      <c r="AH11" s="698"/>
      <c r="AI11" s="698"/>
      <c r="AJ11" s="698"/>
      <c r="AK11" s="698"/>
      <c r="AL11" s="698"/>
      <c r="AM11" s="698"/>
      <c r="AN11" s="698"/>
      <c r="AO11" s="698"/>
      <c r="AP11" s="698"/>
      <c r="AQ11" s="698"/>
      <c r="AR11" s="698"/>
      <c r="AS11" s="698"/>
      <c r="AT11" s="698"/>
      <c r="AU11" s="698"/>
      <c r="AV11" s="698"/>
    </row>
    <row r="12" spans="1:48" ht="85">
      <c r="A12" s="706"/>
      <c r="B12" s="731">
        <v>1005</v>
      </c>
      <c r="C12" s="732" t="s">
        <v>18</v>
      </c>
      <c r="D12" s="733" t="s">
        <v>545</v>
      </c>
      <c r="E12" s="734" t="s">
        <v>587</v>
      </c>
      <c r="F12" s="735" t="s">
        <v>588</v>
      </c>
      <c r="G12" s="698"/>
      <c r="H12" s="736">
        <v>5</v>
      </c>
      <c r="I12" s="737" t="s">
        <v>589</v>
      </c>
      <c r="J12" s="738" t="s">
        <v>590</v>
      </c>
      <c r="K12" s="698"/>
      <c r="L12" s="736">
        <v>5</v>
      </c>
      <c r="M12" s="739" t="s">
        <v>591</v>
      </c>
      <c r="N12" s="738" t="s">
        <v>592</v>
      </c>
      <c r="O12" s="698"/>
      <c r="P12" s="740">
        <v>5</v>
      </c>
      <c r="Q12" s="741" t="s">
        <v>593</v>
      </c>
      <c r="R12" s="742" t="s">
        <v>594</v>
      </c>
      <c r="S12" s="742" t="s">
        <v>595</v>
      </c>
      <c r="T12" s="743" t="s">
        <v>596</v>
      </c>
      <c r="U12" s="698"/>
      <c r="V12" s="698"/>
      <c r="W12" s="698"/>
      <c r="X12" s="698"/>
      <c r="Y12" s="698"/>
      <c r="Z12" s="698"/>
      <c r="AA12" s="698"/>
      <c r="AB12" s="698"/>
      <c r="AC12" s="698"/>
      <c r="AD12" s="698"/>
      <c r="AE12" s="698"/>
      <c r="AF12" s="698"/>
      <c r="AG12" s="698"/>
      <c r="AH12" s="698"/>
      <c r="AI12" s="698"/>
      <c r="AJ12" s="698"/>
      <c r="AK12" s="698"/>
      <c r="AL12" s="698"/>
      <c r="AM12" s="698"/>
      <c r="AN12" s="698"/>
      <c r="AO12" s="698"/>
      <c r="AP12" s="698"/>
      <c r="AQ12" s="698"/>
      <c r="AR12" s="698"/>
      <c r="AS12" s="698"/>
      <c r="AT12" s="698"/>
      <c r="AU12" s="698"/>
      <c r="AV12" s="698"/>
    </row>
    <row r="13" spans="1:48" ht="17">
      <c r="A13" s="706"/>
      <c r="B13" s="731">
        <v>1006</v>
      </c>
      <c r="C13" s="732" t="s">
        <v>597</v>
      </c>
      <c r="D13" s="733" t="s">
        <v>545</v>
      </c>
      <c r="E13" s="734" t="s">
        <v>598</v>
      </c>
      <c r="F13" s="735" t="s">
        <v>599</v>
      </c>
      <c r="G13" s="698"/>
      <c r="H13" s="736">
        <v>6</v>
      </c>
      <c r="I13" s="737" t="s">
        <v>600</v>
      </c>
      <c r="J13" s="738" t="s">
        <v>601</v>
      </c>
      <c r="K13" s="698"/>
      <c r="L13" s="736">
        <v>6</v>
      </c>
      <c r="M13" s="739" t="s">
        <v>602</v>
      </c>
      <c r="N13" s="738" t="s">
        <v>603</v>
      </c>
      <c r="O13" s="698"/>
      <c r="P13" s="740">
        <v>6</v>
      </c>
      <c r="Q13" s="741" t="s">
        <v>453</v>
      </c>
      <c r="R13" s="742" t="s">
        <v>604</v>
      </c>
      <c r="S13" s="742" t="s">
        <v>605</v>
      </c>
      <c r="T13" s="743" t="s">
        <v>606</v>
      </c>
      <c r="U13" s="698"/>
      <c r="V13" s="698"/>
      <c r="W13" s="698"/>
      <c r="X13" s="698"/>
      <c r="Y13" s="698"/>
      <c r="Z13" s="698"/>
      <c r="AA13" s="698"/>
      <c r="AB13" s="698"/>
      <c r="AC13" s="698"/>
      <c r="AD13" s="698"/>
      <c r="AE13" s="698"/>
      <c r="AF13" s="698"/>
      <c r="AG13" s="698"/>
      <c r="AH13" s="698"/>
      <c r="AI13" s="698"/>
      <c r="AJ13" s="698"/>
      <c r="AK13" s="698"/>
      <c r="AL13" s="698"/>
      <c r="AM13" s="698"/>
      <c r="AN13" s="698"/>
      <c r="AO13" s="698"/>
      <c r="AP13" s="698"/>
      <c r="AQ13" s="698"/>
      <c r="AR13" s="698"/>
      <c r="AS13" s="698"/>
      <c r="AT13" s="698"/>
      <c r="AU13" s="698"/>
      <c r="AV13" s="698"/>
    </row>
    <row r="14" spans="1:48" ht="68">
      <c r="A14" s="706"/>
      <c r="B14" s="731">
        <v>1007</v>
      </c>
      <c r="C14" s="732" t="s">
        <v>607</v>
      </c>
      <c r="D14" s="733" t="s">
        <v>545</v>
      </c>
      <c r="E14" s="734" t="s">
        <v>608</v>
      </c>
      <c r="F14" s="735" t="s">
        <v>609</v>
      </c>
      <c r="G14" s="698"/>
      <c r="H14" s="736">
        <v>7</v>
      </c>
      <c r="I14" s="737" t="s">
        <v>610</v>
      </c>
      <c r="J14" s="738" t="s">
        <v>611</v>
      </c>
      <c r="K14" s="698"/>
      <c r="L14" s="736">
        <v>7</v>
      </c>
      <c r="M14" s="739" t="s">
        <v>612</v>
      </c>
      <c r="N14" s="738" t="s">
        <v>613</v>
      </c>
      <c r="O14" s="698"/>
      <c r="P14" s="740">
        <v>7</v>
      </c>
      <c r="Q14" s="744" t="s">
        <v>614</v>
      </c>
      <c r="R14" s="745" t="s">
        <v>615</v>
      </c>
      <c r="S14" s="745" t="s">
        <v>616</v>
      </c>
      <c r="T14" s="746" t="s">
        <v>617</v>
      </c>
      <c r="U14" s="698"/>
      <c r="V14" s="698"/>
      <c r="W14" s="698"/>
      <c r="X14" s="698"/>
      <c r="Y14" s="698"/>
      <c r="Z14" s="698"/>
      <c r="AA14" s="698"/>
      <c r="AB14" s="698"/>
      <c r="AC14" s="698"/>
      <c r="AD14" s="698"/>
      <c r="AE14" s="698"/>
      <c r="AF14" s="698"/>
      <c r="AG14" s="698"/>
      <c r="AH14" s="698"/>
      <c r="AI14" s="698"/>
      <c r="AJ14" s="698"/>
      <c r="AK14" s="698"/>
      <c r="AL14" s="698"/>
      <c r="AM14" s="698"/>
      <c r="AN14" s="698"/>
      <c r="AO14" s="698"/>
      <c r="AP14" s="698"/>
      <c r="AQ14" s="698"/>
      <c r="AR14" s="698"/>
      <c r="AS14" s="698"/>
      <c r="AT14" s="698"/>
      <c r="AU14" s="698"/>
      <c r="AV14" s="698"/>
    </row>
    <row r="15" spans="1:48" ht="86" thickBot="1">
      <c r="A15" s="706"/>
      <c r="B15" s="731">
        <v>1008</v>
      </c>
      <c r="C15" s="732" t="s">
        <v>618</v>
      </c>
      <c r="D15" s="733" t="s">
        <v>545</v>
      </c>
      <c r="E15" s="734" t="s">
        <v>619</v>
      </c>
      <c r="F15" s="735" t="s">
        <v>620</v>
      </c>
      <c r="G15" s="698"/>
      <c r="H15" s="736">
        <v>8</v>
      </c>
      <c r="I15" s="737" t="s">
        <v>621</v>
      </c>
      <c r="J15" s="738" t="s">
        <v>622</v>
      </c>
      <c r="K15" s="698"/>
      <c r="L15" s="747">
        <v>8</v>
      </c>
      <c r="M15" s="748" t="s">
        <v>623</v>
      </c>
      <c r="N15" s="749" t="s">
        <v>624</v>
      </c>
      <c r="O15" s="698"/>
      <c r="P15" s="740">
        <v>8</v>
      </c>
      <c r="Q15" s="744" t="s">
        <v>625</v>
      </c>
      <c r="R15" s="745" t="s">
        <v>626</v>
      </c>
      <c r="S15" s="745" t="s">
        <v>627</v>
      </c>
      <c r="T15" s="746" t="s">
        <v>628</v>
      </c>
      <c r="U15" s="698"/>
      <c r="V15" s="698"/>
      <c r="W15" s="698"/>
      <c r="X15" s="698"/>
      <c r="Y15" s="698"/>
      <c r="Z15" s="698"/>
      <c r="AA15" s="698"/>
      <c r="AB15" s="698"/>
      <c r="AC15" s="698"/>
      <c r="AD15" s="698"/>
      <c r="AE15" s="698"/>
      <c r="AF15" s="698"/>
      <c r="AG15" s="698"/>
      <c r="AH15" s="698"/>
      <c r="AI15" s="698"/>
      <c r="AJ15" s="698"/>
      <c r="AK15" s="698"/>
      <c r="AL15" s="698"/>
      <c r="AM15" s="698"/>
      <c r="AN15" s="698"/>
      <c r="AO15" s="698"/>
      <c r="AP15" s="698"/>
      <c r="AQ15" s="698"/>
      <c r="AR15" s="698"/>
      <c r="AS15" s="698"/>
      <c r="AT15" s="698"/>
      <c r="AU15" s="698"/>
      <c r="AV15" s="698"/>
    </row>
    <row r="16" spans="1:48" ht="34" customHeight="1">
      <c r="A16" s="706"/>
      <c r="B16" s="731">
        <v>1009</v>
      </c>
      <c r="C16" s="732" t="s">
        <v>629</v>
      </c>
      <c r="D16" s="733" t="s">
        <v>545</v>
      </c>
      <c r="E16" s="734" t="s">
        <v>630</v>
      </c>
      <c r="F16" s="735" t="s">
        <v>631</v>
      </c>
      <c r="G16" s="698"/>
      <c r="H16" s="736">
        <v>9</v>
      </c>
      <c r="I16" s="737" t="s">
        <v>632</v>
      </c>
      <c r="J16" s="738" t="s">
        <v>633</v>
      </c>
      <c r="K16" s="698"/>
      <c r="L16" s="750"/>
      <c r="M16" s="698"/>
      <c r="N16" s="698"/>
      <c r="O16" s="698"/>
      <c r="P16" s="740">
        <v>9</v>
      </c>
      <c r="Q16" s="751" t="s">
        <v>634</v>
      </c>
      <c r="R16" s="752" t="s">
        <v>635</v>
      </c>
      <c r="S16" s="752" t="s">
        <v>636</v>
      </c>
      <c r="T16" s="753" t="s">
        <v>637</v>
      </c>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c r="AT16" s="698"/>
      <c r="AU16" s="698"/>
      <c r="AV16" s="698"/>
    </row>
    <row r="17" spans="1:48" ht="34" customHeight="1">
      <c r="A17" s="706"/>
      <c r="B17" s="731">
        <v>1010</v>
      </c>
      <c r="C17" s="732" t="s">
        <v>638</v>
      </c>
      <c r="D17" s="733" t="s">
        <v>545</v>
      </c>
      <c r="E17" s="734" t="s">
        <v>639</v>
      </c>
      <c r="F17" s="735" t="s">
        <v>640</v>
      </c>
      <c r="G17" s="698"/>
      <c r="H17" s="736">
        <v>10</v>
      </c>
      <c r="I17" s="737" t="s">
        <v>641</v>
      </c>
      <c r="J17" s="738" t="s">
        <v>642</v>
      </c>
      <c r="K17" s="698"/>
      <c r="L17" s="750"/>
      <c r="M17" s="698"/>
      <c r="N17" s="698"/>
      <c r="O17" s="698"/>
      <c r="P17" s="740">
        <v>10</v>
      </c>
      <c r="Q17" s="754" t="s">
        <v>643</v>
      </c>
      <c r="R17" s="755" t="s">
        <v>644</v>
      </c>
      <c r="S17" s="755" t="s">
        <v>645</v>
      </c>
      <c r="T17" s="756" t="s">
        <v>646</v>
      </c>
      <c r="U17" s="698"/>
      <c r="V17" s="698"/>
      <c r="W17" s="698"/>
      <c r="X17" s="698"/>
      <c r="Y17" s="698"/>
      <c r="Z17" s="698"/>
      <c r="AA17" s="698"/>
      <c r="AB17" s="698"/>
      <c r="AC17" s="698"/>
      <c r="AD17" s="698"/>
      <c r="AE17" s="698"/>
      <c r="AF17" s="698"/>
      <c r="AG17" s="698"/>
      <c r="AH17" s="698"/>
      <c r="AI17" s="698"/>
      <c r="AJ17" s="698"/>
      <c r="AK17" s="698"/>
      <c r="AL17" s="698"/>
      <c r="AM17" s="698"/>
      <c r="AN17" s="698"/>
      <c r="AO17" s="698"/>
      <c r="AP17" s="698"/>
      <c r="AQ17" s="698"/>
      <c r="AR17" s="698"/>
      <c r="AS17" s="698"/>
      <c r="AT17" s="698"/>
      <c r="AU17" s="698"/>
      <c r="AV17" s="698"/>
    </row>
    <row r="18" spans="1:48" ht="33" customHeight="1">
      <c r="A18" s="706"/>
      <c r="B18" s="731">
        <v>1011</v>
      </c>
      <c r="C18" s="732" t="s">
        <v>647</v>
      </c>
      <c r="D18" s="733" t="s">
        <v>545</v>
      </c>
      <c r="E18" s="734" t="s">
        <v>648</v>
      </c>
      <c r="F18" s="735" t="s">
        <v>640</v>
      </c>
      <c r="G18" s="698"/>
      <c r="H18" s="736">
        <v>11</v>
      </c>
      <c r="I18" s="737" t="s">
        <v>649</v>
      </c>
      <c r="J18" s="738" t="s">
        <v>650</v>
      </c>
      <c r="K18" s="698"/>
      <c r="L18" s="750"/>
      <c r="M18" s="698"/>
      <c r="N18" s="698"/>
      <c r="O18" s="698"/>
      <c r="P18" s="740">
        <v>11</v>
      </c>
      <c r="Q18" s="754" t="s">
        <v>471</v>
      </c>
      <c r="R18" s="755" t="s">
        <v>651</v>
      </c>
      <c r="S18" s="755" t="s">
        <v>652</v>
      </c>
      <c r="T18" s="756" t="s">
        <v>653</v>
      </c>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98"/>
      <c r="AS18" s="698"/>
      <c r="AT18" s="698"/>
      <c r="AU18" s="698"/>
      <c r="AV18" s="698"/>
    </row>
    <row r="19" spans="1:48" ht="34">
      <c r="A19" s="706"/>
      <c r="B19" s="731">
        <v>1012</v>
      </c>
      <c r="C19" s="732" t="s">
        <v>654</v>
      </c>
      <c r="D19" s="733" t="s">
        <v>545</v>
      </c>
      <c r="E19" s="734" t="s">
        <v>655</v>
      </c>
      <c r="F19" s="735" t="s">
        <v>656</v>
      </c>
      <c r="G19" s="698"/>
      <c r="H19" s="736">
        <v>12</v>
      </c>
      <c r="I19" s="737" t="s">
        <v>657</v>
      </c>
      <c r="J19" s="738" t="s">
        <v>658</v>
      </c>
      <c r="K19" s="698"/>
      <c r="L19" s="750"/>
      <c r="M19" s="698"/>
      <c r="N19" s="698"/>
      <c r="O19" s="698"/>
      <c r="P19" s="740">
        <v>12</v>
      </c>
      <c r="Q19" s="757" t="s">
        <v>659</v>
      </c>
      <c r="R19" s="758" t="s">
        <v>660</v>
      </c>
      <c r="S19" s="758" t="s">
        <v>661</v>
      </c>
      <c r="T19" s="759" t="s">
        <v>662</v>
      </c>
      <c r="U19" s="698"/>
      <c r="V19" s="698"/>
      <c r="W19" s="698"/>
      <c r="X19" s="698"/>
      <c r="Y19" s="698"/>
      <c r="Z19" s="698"/>
      <c r="AA19" s="698"/>
      <c r="AB19" s="698"/>
      <c r="AC19" s="698"/>
      <c r="AD19" s="698"/>
      <c r="AE19" s="698"/>
      <c r="AF19" s="698"/>
      <c r="AG19" s="698"/>
      <c r="AH19" s="698"/>
      <c r="AI19" s="698"/>
      <c r="AJ19" s="698"/>
      <c r="AK19" s="698"/>
      <c r="AL19" s="698"/>
      <c r="AM19" s="698"/>
      <c r="AN19" s="698"/>
      <c r="AO19" s="698"/>
      <c r="AP19" s="698"/>
      <c r="AQ19" s="698"/>
      <c r="AR19" s="698"/>
      <c r="AS19" s="698"/>
      <c r="AT19" s="698"/>
      <c r="AU19" s="698"/>
      <c r="AV19" s="698"/>
    </row>
    <row r="20" spans="1:48" ht="34">
      <c r="A20" s="706"/>
      <c r="B20" s="731">
        <v>1013</v>
      </c>
      <c r="C20" s="732" t="s">
        <v>663</v>
      </c>
      <c r="D20" s="733" t="s">
        <v>545</v>
      </c>
      <c r="E20" s="734" t="s">
        <v>664</v>
      </c>
      <c r="F20" s="735" t="s">
        <v>656</v>
      </c>
      <c r="G20" s="698"/>
      <c r="H20" s="736">
        <v>13</v>
      </c>
      <c r="I20" s="737" t="s">
        <v>665</v>
      </c>
      <c r="J20" s="738" t="s">
        <v>666</v>
      </c>
      <c r="K20" s="698"/>
      <c r="L20" s="750"/>
      <c r="M20" s="698"/>
      <c r="N20" s="698"/>
      <c r="O20" s="698"/>
      <c r="P20" s="740">
        <v>13</v>
      </c>
      <c r="Q20" s="757" t="s">
        <v>667</v>
      </c>
      <c r="R20" s="758" t="s">
        <v>668</v>
      </c>
      <c r="S20" s="758" t="s">
        <v>669</v>
      </c>
      <c r="T20" s="759" t="s">
        <v>670</v>
      </c>
      <c r="U20" s="698"/>
      <c r="V20" s="698"/>
      <c r="W20" s="699"/>
      <c r="X20" s="699"/>
      <c r="Y20" s="699"/>
      <c r="Z20" s="699"/>
      <c r="AA20" s="699"/>
      <c r="AB20" s="699"/>
      <c r="AC20" s="699"/>
      <c r="AD20" s="699"/>
      <c r="AE20" s="699"/>
      <c r="AF20" s="699"/>
      <c r="AG20" s="699"/>
      <c r="AH20" s="699"/>
      <c r="AI20" s="699"/>
      <c r="AJ20" s="698"/>
      <c r="AT20" s="698"/>
      <c r="AU20" s="698"/>
      <c r="AV20" s="698"/>
    </row>
    <row r="21" spans="1:48" ht="34">
      <c r="A21" s="706"/>
      <c r="B21" s="731">
        <v>1020</v>
      </c>
      <c r="C21" s="761" t="s">
        <v>671</v>
      </c>
      <c r="D21" s="762" t="s">
        <v>672</v>
      </c>
      <c r="E21" s="763" t="s">
        <v>673</v>
      </c>
      <c r="F21" s="735">
        <v>53794</v>
      </c>
      <c r="G21" s="698"/>
      <c r="H21" s="736">
        <v>14</v>
      </c>
      <c r="I21" s="737" t="s">
        <v>674</v>
      </c>
      <c r="J21" s="738" t="s">
        <v>675</v>
      </c>
      <c r="K21" s="698"/>
      <c r="L21" s="750"/>
      <c r="M21" s="698"/>
      <c r="N21" s="698"/>
      <c r="O21" s="698"/>
      <c r="P21" s="740">
        <v>14</v>
      </c>
      <c r="Q21" s="757" t="s">
        <v>676</v>
      </c>
      <c r="R21" s="758" t="s">
        <v>677</v>
      </c>
      <c r="S21" s="758" t="s">
        <v>678</v>
      </c>
      <c r="T21" s="759" t="s">
        <v>679</v>
      </c>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8"/>
      <c r="AU21" s="698"/>
      <c r="AV21" s="698"/>
    </row>
    <row r="22" spans="1:48" ht="52" thickBot="1">
      <c r="A22" s="706"/>
      <c r="B22" s="731">
        <v>1021</v>
      </c>
      <c r="C22" s="732" t="s">
        <v>680</v>
      </c>
      <c r="D22" s="733" t="s">
        <v>672</v>
      </c>
      <c r="E22" s="734" t="s">
        <v>681</v>
      </c>
      <c r="F22" s="735">
        <v>194595</v>
      </c>
      <c r="G22" s="698"/>
      <c r="H22" s="736">
        <v>15</v>
      </c>
      <c r="I22" s="737" t="s">
        <v>682</v>
      </c>
      <c r="J22" s="738" t="s">
        <v>683</v>
      </c>
      <c r="K22" s="698"/>
      <c r="L22" s="750"/>
      <c r="M22" s="698"/>
      <c r="N22" s="698"/>
      <c r="O22" s="698"/>
      <c r="P22" s="764">
        <v>15</v>
      </c>
      <c r="Q22" s="765" t="s">
        <v>684</v>
      </c>
      <c r="R22" s="766" t="s">
        <v>685</v>
      </c>
      <c r="S22" s="766" t="s">
        <v>686</v>
      </c>
      <c r="T22" s="767" t="s">
        <v>687</v>
      </c>
      <c r="U22" s="698"/>
      <c r="V22" s="698"/>
      <c r="W22" s="698"/>
      <c r="X22" s="699"/>
      <c r="Y22" s="699"/>
      <c r="Z22" s="699"/>
      <c r="AA22" s="699"/>
      <c r="AB22" s="699"/>
      <c r="AC22" s="699"/>
      <c r="AD22" s="699"/>
      <c r="AE22" s="699"/>
      <c r="AF22" s="699"/>
      <c r="AG22" s="699"/>
      <c r="AH22" s="699"/>
      <c r="AI22" s="699"/>
      <c r="AJ22" s="698"/>
      <c r="AK22" s="698"/>
      <c r="AL22" s="698"/>
      <c r="AM22" s="698"/>
      <c r="AN22" s="698"/>
      <c r="AO22" s="698"/>
      <c r="AP22" s="698"/>
      <c r="AQ22" s="698"/>
      <c r="AR22" s="698"/>
      <c r="AS22" s="698"/>
      <c r="AT22" s="698"/>
      <c r="AU22" s="698"/>
      <c r="AV22" s="698"/>
    </row>
    <row r="23" spans="1:48" ht="22" customHeight="1">
      <c r="A23" s="698"/>
      <c r="B23" s="731">
        <v>1022</v>
      </c>
      <c r="C23" s="732" t="s">
        <v>688</v>
      </c>
      <c r="D23" s="733" t="s">
        <v>672</v>
      </c>
      <c r="E23" s="734" t="s">
        <v>689</v>
      </c>
      <c r="F23" s="735">
        <v>608433</v>
      </c>
      <c r="G23" s="698"/>
      <c r="H23" s="736">
        <v>16</v>
      </c>
      <c r="I23" s="737" t="s">
        <v>690</v>
      </c>
      <c r="J23" s="738" t="s">
        <v>691</v>
      </c>
      <c r="K23" s="698"/>
      <c r="L23" s="750"/>
      <c r="M23" s="698"/>
      <c r="N23" s="698"/>
      <c r="O23" s="698"/>
      <c r="P23" s="768"/>
      <c r="Q23" s="706"/>
      <c r="R23" s="698"/>
      <c r="S23" s="698"/>
      <c r="T23" s="698"/>
      <c r="U23" s="698"/>
      <c r="V23" s="698"/>
      <c r="W23" s="428" t="s">
        <v>692</v>
      </c>
      <c r="X23" s="23"/>
      <c r="Y23" s="23"/>
      <c r="Z23" s="23"/>
      <c r="AA23" s="23"/>
      <c r="AB23" s="23"/>
      <c r="AC23" s="23"/>
      <c r="AD23" s="23"/>
      <c r="AE23" s="23"/>
      <c r="AF23" s="23"/>
      <c r="AG23" s="23"/>
      <c r="AH23" s="23"/>
      <c r="AI23" s="23"/>
      <c r="AJ23" s="699"/>
      <c r="AK23" s="699"/>
      <c r="AL23" s="699"/>
      <c r="AM23" s="698"/>
      <c r="AN23" s="698"/>
      <c r="AO23" s="698"/>
      <c r="AP23" s="698"/>
      <c r="AQ23" s="698"/>
      <c r="AR23" s="698"/>
      <c r="AS23" s="698"/>
      <c r="AT23" s="698"/>
      <c r="AU23" s="698"/>
      <c r="AV23" s="698"/>
    </row>
    <row r="24" spans="1:48" ht="22" customHeight="1" thickBot="1">
      <c r="A24" s="698"/>
      <c r="B24" s="731">
        <v>1023</v>
      </c>
      <c r="C24" s="732" t="s">
        <v>693</v>
      </c>
      <c r="D24" s="733" t="s">
        <v>672</v>
      </c>
      <c r="E24" s="734" t="s">
        <v>694</v>
      </c>
      <c r="F24" s="735">
        <v>53794</v>
      </c>
      <c r="G24" s="698"/>
      <c r="H24" s="736">
        <v>17</v>
      </c>
      <c r="I24" s="737" t="s">
        <v>695</v>
      </c>
      <c r="J24" s="738" t="s">
        <v>696</v>
      </c>
      <c r="K24" s="698"/>
      <c r="L24" s="750"/>
      <c r="M24" s="698"/>
      <c r="N24" s="698"/>
      <c r="O24" s="698"/>
      <c r="P24" s="768"/>
      <c r="Q24" s="706"/>
      <c r="R24" s="698"/>
      <c r="S24" s="698"/>
      <c r="T24" s="698"/>
      <c r="U24" s="698"/>
      <c r="V24" s="698"/>
      <c r="W24" s="23"/>
      <c r="X24" s="699"/>
      <c r="Y24" s="699"/>
      <c r="Z24" s="699"/>
      <c r="AA24" s="699"/>
      <c r="AB24" s="699"/>
      <c r="AC24" s="699"/>
      <c r="AD24" s="699"/>
      <c r="AE24" s="699"/>
      <c r="AF24" s="699"/>
      <c r="AG24" s="699"/>
      <c r="AH24" s="699"/>
      <c r="AI24" s="699"/>
      <c r="AJ24" s="23"/>
      <c r="AK24" s="23"/>
      <c r="AL24" s="23"/>
      <c r="AM24" s="23"/>
      <c r="AN24" s="23"/>
      <c r="AO24" s="23"/>
      <c r="AP24" s="23"/>
      <c r="AQ24" s="23"/>
      <c r="AR24" s="23"/>
      <c r="AS24" s="698"/>
      <c r="AT24" s="698"/>
      <c r="AU24" s="698"/>
      <c r="AV24" s="698"/>
    </row>
    <row r="25" spans="1:48" ht="41" customHeight="1" thickBot="1">
      <c r="A25" s="698"/>
      <c r="B25" s="731">
        <v>1030</v>
      </c>
      <c r="C25" s="732" t="s">
        <v>697</v>
      </c>
      <c r="D25" s="733" t="s">
        <v>545</v>
      </c>
      <c r="E25" s="734" t="s">
        <v>698</v>
      </c>
      <c r="F25" s="735" t="s">
        <v>278</v>
      </c>
      <c r="G25" s="698"/>
      <c r="H25" s="736">
        <v>18</v>
      </c>
      <c r="I25" s="737" t="s">
        <v>699</v>
      </c>
      <c r="J25" s="738" t="s">
        <v>700</v>
      </c>
      <c r="K25" s="698"/>
      <c r="L25" s="750"/>
      <c r="M25" s="698"/>
      <c r="N25" s="698"/>
      <c r="O25" s="698"/>
      <c r="P25" s="768"/>
      <c r="Q25" s="706"/>
      <c r="R25" s="698"/>
      <c r="S25" s="698"/>
      <c r="T25" s="698"/>
      <c r="U25" s="698"/>
      <c r="V25" s="698"/>
      <c r="W25" s="23"/>
      <c r="X25" s="769" t="s">
        <v>701</v>
      </c>
      <c r="Y25" s="716" t="s">
        <v>702</v>
      </c>
      <c r="Z25" s="716" t="s">
        <v>703</v>
      </c>
      <c r="AA25" s="716" t="s">
        <v>704</v>
      </c>
      <c r="AB25" s="716" t="s">
        <v>705</v>
      </c>
      <c r="AC25" s="716" t="s">
        <v>706</v>
      </c>
      <c r="AD25" s="770" t="s">
        <v>707</v>
      </c>
      <c r="AE25" s="770" t="s">
        <v>708</v>
      </c>
      <c r="AF25" s="770" t="s">
        <v>709</v>
      </c>
      <c r="AG25" s="770" t="s">
        <v>710</v>
      </c>
      <c r="AH25" s="770" t="s">
        <v>711</v>
      </c>
      <c r="AI25" s="771" t="s">
        <v>712</v>
      </c>
      <c r="AJ25" s="698"/>
      <c r="AK25" s="698"/>
      <c r="AL25" s="698"/>
      <c r="AM25" s="698"/>
      <c r="AN25" s="698"/>
      <c r="AO25" s="698"/>
      <c r="AP25" s="698"/>
      <c r="AQ25" s="698"/>
      <c r="AR25" s="698"/>
      <c r="AS25" s="698"/>
      <c r="AT25" s="698"/>
      <c r="AU25" s="698"/>
      <c r="AV25" s="698"/>
    </row>
    <row r="26" spans="1:48" ht="35" customHeight="1">
      <c r="A26" s="698"/>
      <c r="B26" s="731">
        <v>1031</v>
      </c>
      <c r="C26" s="732" t="s">
        <v>713</v>
      </c>
      <c r="D26" s="733" t="s">
        <v>545</v>
      </c>
      <c r="E26" s="734" t="s">
        <v>714</v>
      </c>
      <c r="F26" s="735" t="s">
        <v>715</v>
      </c>
      <c r="G26" s="698"/>
      <c r="H26" s="736">
        <v>19</v>
      </c>
      <c r="I26" s="737" t="s">
        <v>716</v>
      </c>
      <c r="J26" s="738" t="s">
        <v>717</v>
      </c>
      <c r="K26" s="698"/>
      <c r="L26" s="750"/>
      <c r="M26" s="698"/>
      <c r="N26" s="698"/>
      <c r="O26" s="698"/>
      <c r="P26" s="750"/>
      <c r="Q26" s="698"/>
      <c r="R26" s="698"/>
      <c r="S26" s="698"/>
      <c r="T26" s="698"/>
      <c r="U26" s="698"/>
      <c r="V26" s="698"/>
      <c r="W26" s="1068" t="s">
        <v>718</v>
      </c>
      <c r="X26" s="772" t="s">
        <v>719</v>
      </c>
      <c r="Y26" s="773" t="s">
        <v>720</v>
      </c>
      <c r="Z26" s="774" t="s">
        <v>615</v>
      </c>
      <c r="AA26" s="775" t="s">
        <v>721</v>
      </c>
      <c r="AB26" s="774" t="s">
        <v>722</v>
      </c>
      <c r="AC26" s="776" t="s">
        <v>723</v>
      </c>
      <c r="AD26" s="777" t="s">
        <v>722</v>
      </c>
      <c r="AE26" s="775" t="s">
        <v>724</v>
      </c>
      <c r="AF26" s="774" t="s">
        <v>722</v>
      </c>
      <c r="AG26" s="775" t="s">
        <v>725</v>
      </c>
      <c r="AH26" s="774" t="s">
        <v>722</v>
      </c>
      <c r="AI26" s="778" t="str">
        <f>IF(AA26="Douteux","D","")</f>
        <v/>
      </c>
      <c r="AJ26" s="698"/>
      <c r="AK26" s="698"/>
      <c r="AL26" s="698"/>
      <c r="AM26" s="698"/>
      <c r="AN26" s="698"/>
      <c r="AO26" s="698"/>
      <c r="AP26" s="698"/>
      <c r="AQ26" s="698"/>
      <c r="AR26" s="698"/>
      <c r="AS26" s="698"/>
      <c r="AT26" s="698"/>
      <c r="AU26" s="698"/>
      <c r="AV26" s="698"/>
    </row>
    <row r="27" spans="1:48" ht="35" customHeight="1">
      <c r="A27" s="698"/>
      <c r="B27" s="731">
        <v>1032</v>
      </c>
      <c r="C27" s="732" t="s">
        <v>279</v>
      </c>
      <c r="D27" s="733" t="s">
        <v>545</v>
      </c>
      <c r="E27" s="734" t="s">
        <v>726</v>
      </c>
      <c r="F27" s="735" t="s">
        <v>727</v>
      </c>
      <c r="G27" s="698"/>
      <c r="H27" s="736">
        <v>20</v>
      </c>
      <c r="I27" s="737" t="s">
        <v>728</v>
      </c>
      <c r="J27" s="738" t="s">
        <v>729</v>
      </c>
      <c r="K27" s="698"/>
      <c r="L27" s="750"/>
      <c r="M27" s="698"/>
      <c r="N27" s="698"/>
      <c r="O27" s="698"/>
      <c r="P27" s="750"/>
      <c r="Q27" s="698"/>
      <c r="R27" s="698"/>
      <c r="S27" s="698"/>
      <c r="T27" s="698"/>
      <c r="U27" s="698"/>
      <c r="V27" s="698"/>
      <c r="W27" s="1069"/>
      <c r="X27" s="779" t="s">
        <v>563</v>
      </c>
      <c r="Y27" s="780"/>
      <c r="Z27" s="781" t="s">
        <v>626</v>
      </c>
      <c r="AA27" s="782" t="s">
        <v>730</v>
      </c>
      <c r="AB27" s="781" t="s">
        <v>731</v>
      </c>
      <c r="AC27" s="783" t="s">
        <v>732</v>
      </c>
      <c r="AD27" s="784" t="s">
        <v>731</v>
      </c>
      <c r="AE27" s="782" t="s">
        <v>733</v>
      </c>
      <c r="AF27" s="781" t="s">
        <v>731</v>
      </c>
      <c r="AG27" s="782" t="s">
        <v>734</v>
      </c>
      <c r="AH27" s="781" t="s">
        <v>731</v>
      </c>
      <c r="AI27" s="785" t="str">
        <f>IF(AA26="Douteux","D","")</f>
        <v/>
      </c>
      <c r="AJ27" s="698"/>
      <c r="AK27" s="698"/>
      <c r="AL27" s="698"/>
      <c r="AM27" s="698"/>
      <c r="AN27" s="698"/>
      <c r="AO27" s="698"/>
      <c r="AP27" s="698"/>
      <c r="AQ27" s="698"/>
      <c r="AR27" s="698"/>
      <c r="AS27" s="698"/>
      <c r="AT27" s="698"/>
      <c r="AU27" s="698"/>
      <c r="AV27" s="698"/>
    </row>
    <row r="28" spans="1:48" ht="35" customHeight="1">
      <c r="A28" s="698"/>
      <c r="B28" s="731">
        <v>1033</v>
      </c>
      <c r="C28" s="732" t="s">
        <v>735</v>
      </c>
      <c r="D28" s="733" t="s">
        <v>545</v>
      </c>
      <c r="E28" s="734" t="s">
        <v>736</v>
      </c>
      <c r="F28" s="735" t="s">
        <v>737</v>
      </c>
      <c r="G28" s="698"/>
      <c r="H28" s="736">
        <v>21</v>
      </c>
      <c r="I28" s="737" t="s">
        <v>738</v>
      </c>
      <c r="J28" s="738" t="s">
        <v>739</v>
      </c>
      <c r="K28" s="698"/>
      <c r="L28" s="750"/>
      <c r="M28" s="698"/>
      <c r="N28" s="698"/>
      <c r="O28" s="698"/>
      <c r="P28" s="750"/>
      <c r="Q28" s="698"/>
      <c r="R28" s="698"/>
      <c r="S28" s="698"/>
      <c r="T28" s="698"/>
      <c r="U28" s="698"/>
      <c r="V28" s="698"/>
      <c r="W28" s="1069"/>
      <c r="X28" s="779" t="s">
        <v>740</v>
      </c>
      <c r="Y28" s="780"/>
      <c r="Z28" s="781"/>
      <c r="AA28" s="782" t="s">
        <v>741</v>
      </c>
      <c r="AB28" s="781" t="s">
        <v>742</v>
      </c>
      <c r="AC28" s="783" t="s">
        <v>743</v>
      </c>
      <c r="AD28" s="784" t="s">
        <v>742</v>
      </c>
      <c r="AE28" s="782" t="s">
        <v>744</v>
      </c>
      <c r="AF28" s="781" t="s">
        <v>742</v>
      </c>
      <c r="AG28" s="782" t="s">
        <v>745</v>
      </c>
      <c r="AH28" s="781" t="s">
        <v>742</v>
      </c>
      <c r="AI28" s="785"/>
      <c r="AJ28" s="698"/>
      <c r="AK28" s="698"/>
      <c r="AL28" s="698"/>
      <c r="AM28" s="698"/>
      <c r="AN28" s="698"/>
      <c r="AO28" s="698"/>
      <c r="AP28" s="698"/>
      <c r="AQ28" s="698"/>
      <c r="AR28" s="698"/>
      <c r="AS28" s="698"/>
      <c r="AT28" s="698"/>
      <c r="AU28" s="698"/>
      <c r="AV28" s="698"/>
    </row>
    <row r="29" spans="1:48" ht="35" customHeight="1">
      <c r="A29" s="698"/>
      <c r="B29" s="731">
        <v>1034</v>
      </c>
      <c r="C29" s="732" t="s">
        <v>746</v>
      </c>
      <c r="D29" s="733" t="s">
        <v>545</v>
      </c>
      <c r="E29" s="734" t="s">
        <v>747</v>
      </c>
      <c r="F29" s="735" t="s">
        <v>748</v>
      </c>
      <c r="G29" s="698"/>
      <c r="H29" s="736">
        <v>22</v>
      </c>
      <c r="I29" s="737" t="s">
        <v>749</v>
      </c>
      <c r="J29" s="738" t="s">
        <v>750</v>
      </c>
      <c r="K29" s="698"/>
      <c r="L29" s="750"/>
      <c r="M29" s="698"/>
      <c r="N29" s="698"/>
      <c r="O29" s="698"/>
      <c r="P29" s="750"/>
      <c r="Q29" s="698"/>
      <c r="R29" s="698"/>
      <c r="S29" s="698"/>
      <c r="T29" s="698"/>
      <c r="U29" s="698"/>
      <c r="V29" s="698"/>
      <c r="W29" s="1069"/>
      <c r="X29" s="786" t="s">
        <v>751</v>
      </c>
      <c r="Y29" s="780"/>
      <c r="Z29" s="781"/>
      <c r="AA29" s="782" t="s">
        <v>752</v>
      </c>
      <c r="AB29" s="781" t="s">
        <v>753</v>
      </c>
      <c r="AC29" s="783" t="s">
        <v>754</v>
      </c>
      <c r="AD29" s="784" t="s">
        <v>753</v>
      </c>
      <c r="AE29" s="782" t="s">
        <v>755</v>
      </c>
      <c r="AF29" s="781" t="s">
        <v>753</v>
      </c>
      <c r="AG29" s="782" t="s">
        <v>756</v>
      </c>
      <c r="AH29" s="781" t="s">
        <v>753</v>
      </c>
      <c r="AI29" s="785"/>
      <c r="AJ29" s="698"/>
      <c r="AK29" s="698"/>
      <c r="AL29" s="698"/>
      <c r="AM29" s="698"/>
      <c r="AN29" s="698"/>
      <c r="AO29" s="698"/>
      <c r="AP29" s="698"/>
      <c r="AQ29" s="698"/>
      <c r="AR29" s="698"/>
      <c r="AS29" s="698"/>
      <c r="AT29" s="698"/>
      <c r="AU29" s="698"/>
      <c r="AV29" s="698"/>
    </row>
    <row r="30" spans="1:48" ht="35" customHeight="1">
      <c r="A30" s="698"/>
      <c r="B30" s="731">
        <v>1035</v>
      </c>
      <c r="C30" s="732" t="s">
        <v>757</v>
      </c>
      <c r="D30" s="733" t="s">
        <v>545</v>
      </c>
      <c r="E30" s="734" t="s">
        <v>758</v>
      </c>
      <c r="F30" s="735" t="s">
        <v>737</v>
      </c>
      <c r="G30" s="698"/>
      <c r="H30" s="736">
        <v>23</v>
      </c>
      <c r="I30" s="737" t="s">
        <v>759</v>
      </c>
      <c r="J30" s="738" t="s">
        <v>760</v>
      </c>
      <c r="K30" s="698"/>
      <c r="L30" s="750"/>
      <c r="M30" s="698"/>
      <c r="N30" s="698"/>
      <c r="O30" s="698"/>
      <c r="P30" s="750"/>
      <c r="Q30" s="698"/>
      <c r="R30" s="698"/>
      <c r="S30" s="698"/>
      <c r="T30" s="698"/>
      <c r="U30" s="698"/>
      <c r="V30" s="698"/>
      <c r="W30" s="1069"/>
      <c r="X30" s="779"/>
      <c r="Y30" s="780"/>
      <c r="Z30" s="781"/>
      <c r="AA30" s="782" t="s">
        <v>761</v>
      </c>
      <c r="AB30" s="781" t="s">
        <v>762</v>
      </c>
      <c r="AC30" s="783" t="s">
        <v>763</v>
      </c>
      <c r="AD30" s="784" t="s">
        <v>762</v>
      </c>
      <c r="AE30" s="782" t="s">
        <v>764</v>
      </c>
      <c r="AF30" s="781" t="s">
        <v>762</v>
      </c>
      <c r="AG30" s="782"/>
      <c r="AH30" s="781" t="s">
        <v>762</v>
      </c>
      <c r="AI30" s="785"/>
      <c r="AJ30" s="698"/>
      <c r="AK30" s="698"/>
      <c r="AL30" s="698" t="e">
        <f>IF(OR('[3]LÉGENDE STATUTS BIOGEO'!$C32="Introduit",'[3]LÉGENDE STATUTS BIOGEO'!$F32="Introduit non établi, échappé"),"Y","")</f>
        <v>#REF!</v>
      </c>
      <c r="AM30" s="698"/>
      <c r="AN30" s="698"/>
      <c r="AO30" s="698"/>
      <c r="AP30" s="698"/>
      <c r="AQ30" s="698"/>
      <c r="AR30" s="698"/>
      <c r="AS30" s="698"/>
      <c r="AT30" s="698"/>
      <c r="AU30" s="698"/>
      <c r="AV30" s="698"/>
    </row>
    <row r="31" spans="1:48" ht="35" customHeight="1">
      <c r="A31" s="698"/>
      <c r="B31" s="731">
        <v>1036</v>
      </c>
      <c r="C31" s="732" t="s">
        <v>765</v>
      </c>
      <c r="D31" s="733" t="s">
        <v>545</v>
      </c>
      <c r="E31" s="734" t="s">
        <v>766</v>
      </c>
      <c r="F31" s="735" t="s">
        <v>767</v>
      </c>
      <c r="G31" s="698"/>
      <c r="H31" s="736">
        <v>24</v>
      </c>
      <c r="I31" s="737" t="s">
        <v>768</v>
      </c>
      <c r="J31" s="738" t="s">
        <v>769</v>
      </c>
      <c r="K31" s="698"/>
      <c r="L31" s="750"/>
      <c r="M31" s="698"/>
      <c r="N31" s="698"/>
      <c r="O31" s="698"/>
      <c r="P31" s="750"/>
      <c r="Q31" s="698"/>
      <c r="R31" s="698"/>
      <c r="S31" s="698"/>
      <c r="T31" s="698"/>
      <c r="U31" s="698"/>
      <c r="V31" s="698"/>
      <c r="W31" s="1069"/>
      <c r="X31" s="779"/>
      <c r="Y31" s="780"/>
      <c r="Z31" s="781"/>
      <c r="AA31" s="782" t="s">
        <v>770</v>
      </c>
      <c r="AB31" s="781" t="s">
        <v>771</v>
      </c>
      <c r="AC31" s="783" t="s">
        <v>772</v>
      </c>
      <c r="AD31" s="784" t="s">
        <v>771</v>
      </c>
      <c r="AE31" s="782"/>
      <c r="AF31" s="781" t="s">
        <v>771</v>
      </c>
      <c r="AG31" s="782"/>
      <c r="AH31" s="781" t="s">
        <v>771</v>
      </c>
      <c r="AI31" s="785"/>
      <c r="AJ31" s="698"/>
      <c r="AK31" s="698"/>
      <c r="AL31" s="698" t="e">
        <f>IF(OR('[3]LÉGENDE STATUTS BIOGEO'!$C33="Introduit",'[3]LÉGENDE STATUTS BIOGEO'!$F33="Introduit non établi, échappé"),"Y","")</f>
        <v>#REF!</v>
      </c>
      <c r="AM31" s="698"/>
      <c r="AN31" s="698"/>
      <c r="AO31" s="698"/>
      <c r="AP31" s="698"/>
      <c r="AQ31" s="698"/>
      <c r="AR31" s="698"/>
      <c r="AS31" s="698"/>
      <c r="AT31" s="698"/>
      <c r="AU31" s="698"/>
      <c r="AV31" s="698"/>
    </row>
    <row r="32" spans="1:48" ht="35" customHeight="1" thickBot="1">
      <c r="A32" s="698"/>
      <c r="B32" s="787">
        <v>1037</v>
      </c>
      <c r="C32" s="788" t="s">
        <v>773</v>
      </c>
      <c r="D32" s="789" t="s">
        <v>545</v>
      </c>
      <c r="E32" s="790" t="s">
        <v>774</v>
      </c>
      <c r="F32" s="791" t="s">
        <v>775</v>
      </c>
      <c r="G32" s="698"/>
      <c r="H32" s="736">
        <v>25</v>
      </c>
      <c r="I32" s="737" t="s">
        <v>776</v>
      </c>
      <c r="J32" s="738" t="s">
        <v>777</v>
      </c>
      <c r="K32" s="698"/>
      <c r="L32" s="750"/>
      <c r="M32" s="698"/>
      <c r="N32" s="698"/>
      <c r="O32" s="698"/>
      <c r="P32" s="750"/>
      <c r="Q32" s="698"/>
      <c r="R32" s="698"/>
      <c r="S32" s="698"/>
      <c r="T32" s="698"/>
      <c r="U32" s="698"/>
      <c r="V32" s="698"/>
      <c r="W32" s="1069"/>
      <c r="X32" s="779"/>
      <c r="Y32" s="780"/>
      <c r="Z32" s="781"/>
      <c r="AA32" s="782" t="s">
        <v>778</v>
      </c>
      <c r="AB32" s="781" t="s">
        <v>779</v>
      </c>
      <c r="AC32" s="783" t="s">
        <v>780</v>
      </c>
      <c r="AD32" s="781" t="s">
        <v>779</v>
      </c>
      <c r="AE32" s="782"/>
      <c r="AF32" s="781" t="s">
        <v>779</v>
      </c>
      <c r="AG32" s="782"/>
      <c r="AH32" s="781" t="s">
        <v>779</v>
      </c>
      <c r="AI32" s="792"/>
      <c r="AJ32" s="698"/>
      <c r="AK32" s="698"/>
      <c r="AL32" s="698" t="e">
        <f>IF(OR('[3]LÉGENDE STATUTS BIOGEO'!$C34="Introduit",'[3]LÉGENDE STATUTS BIOGEO'!$F34="Introduit non établi, échappé"),"Y","")</f>
        <v>#REF!</v>
      </c>
      <c r="AM32" s="698"/>
      <c r="AN32" s="698"/>
      <c r="AO32" s="698"/>
      <c r="AP32" s="698"/>
      <c r="AQ32" s="698"/>
      <c r="AR32" s="698"/>
      <c r="AS32" s="698"/>
      <c r="AT32" s="698"/>
      <c r="AU32" s="698"/>
      <c r="AV32" s="698"/>
    </row>
    <row r="33" spans="1:48" ht="35" customHeight="1" thickBot="1">
      <c r="A33" s="698"/>
      <c r="B33" s="793">
        <v>1040</v>
      </c>
      <c r="C33" s="794" t="s">
        <v>538</v>
      </c>
      <c r="D33" s="795" t="s">
        <v>781</v>
      </c>
      <c r="E33" s="796" t="s">
        <v>782</v>
      </c>
      <c r="F33" s="797">
        <v>3</v>
      </c>
      <c r="G33" s="698"/>
      <c r="H33" s="736">
        <v>26</v>
      </c>
      <c r="I33" s="737" t="s">
        <v>783</v>
      </c>
      <c r="J33" s="738" t="s">
        <v>784</v>
      </c>
      <c r="K33" s="698"/>
      <c r="L33" s="750"/>
      <c r="M33" s="698"/>
      <c r="N33" s="698"/>
      <c r="O33" s="698"/>
      <c r="P33" s="750"/>
      <c r="Q33" s="698"/>
      <c r="R33" s="698"/>
      <c r="S33" s="698"/>
      <c r="T33" s="698"/>
      <c r="U33" s="698"/>
      <c r="V33" s="698"/>
      <c r="W33" s="1069"/>
      <c r="X33" s="798"/>
      <c r="Y33" s="799"/>
      <c r="Z33" s="800"/>
      <c r="AA33" s="782" t="s">
        <v>785</v>
      </c>
      <c r="AB33" s="800"/>
      <c r="AC33" s="783" t="s">
        <v>786</v>
      </c>
      <c r="AD33" s="801"/>
      <c r="AE33" s="802"/>
      <c r="AF33" s="800"/>
      <c r="AG33" s="802"/>
      <c r="AH33" s="800"/>
      <c r="AI33" s="792"/>
      <c r="AJ33" s="698"/>
      <c r="AK33" s="698"/>
      <c r="AL33" s="698" t="e">
        <f>IF(OR('[3]LÉGENDE STATUTS BIOGEO'!$C35="Introduit",'[3]LÉGENDE STATUTS BIOGEO'!$F35="Introduit non établi, échappé"),"Y","")</f>
        <v>#REF!</v>
      </c>
      <c r="AM33" s="698"/>
      <c r="AN33" s="698"/>
      <c r="AO33" s="698"/>
      <c r="AP33" s="698"/>
      <c r="AQ33" s="698"/>
      <c r="AR33" s="698"/>
      <c r="AS33" s="698"/>
      <c r="AT33" s="698"/>
      <c r="AU33" s="698"/>
      <c r="AV33" s="698"/>
    </row>
    <row r="34" spans="1:48" ht="35" customHeight="1" thickBot="1">
      <c r="A34" s="698"/>
      <c r="B34" s="793">
        <v>1050</v>
      </c>
      <c r="C34" s="794" t="s">
        <v>787</v>
      </c>
      <c r="D34" s="795" t="s">
        <v>545</v>
      </c>
      <c r="E34" s="796" t="s">
        <v>788</v>
      </c>
      <c r="F34" s="797" t="s">
        <v>552</v>
      </c>
      <c r="G34" s="698"/>
      <c r="H34" s="736">
        <v>27</v>
      </c>
      <c r="I34" s="737" t="s">
        <v>789</v>
      </c>
      <c r="J34" s="738" t="s">
        <v>790</v>
      </c>
      <c r="K34" s="698"/>
      <c r="L34" s="750"/>
      <c r="M34" s="698"/>
      <c r="N34" s="698"/>
      <c r="O34" s="698"/>
      <c r="P34" s="750"/>
      <c r="Q34" s="698"/>
      <c r="R34" s="698"/>
      <c r="S34" s="698"/>
      <c r="T34" s="698"/>
      <c r="U34" s="698"/>
      <c r="V34" s="698"/>
      <c r="W34" s="1069"/>
      <c r="X34" s="803"/>
      <c r="Y34" s="804"/>
      <c r="Z34" s="805"/>
      <c r="AA34" s="802" t="s">
        <v>791</v>
      </c>
      <c r="AB34" s="805"/>
      <c r="AC34" s="806"/>
      <c r="AD34" s="807"/>
      <c r="AE34" s="808"/>
      <c r="AF34" s="805"/>
      <c r="AG34" s="808"/>
      <c r="AH34" s="805"/>
      <c r="AI34" s="809"/>
      <c r="AJ34" s="698"/>
      <c r="AK34" s="698"/>
      <c r="AL34" s="698" t="e">
        <f>IF(OR('[3]LÉGENDE STATUTS BIOGEO'!$C36="Introduit",'[3]LÉGENDE STATUTS BIOGEO'!$F36="Introduit non établi, échappé"),"Y","")</f>
        <v>#REF!</v>
      </c>
      <c r="AM34" s="698"/>
      <c r="AN34" s="698"/>
      <c r="AO34" s="698"/>
      <c r="AP34" s="698"/>
      <c r="AQ34" s="698"/>
      <c r="AR34" s="698"/>
      <c r="AS34" s="698"/>
      <c r="AT34" s="698"/>
      <c r="AU34" s="698"/>
      <c r="AV34" s="698"/>
    </row>
    <row r="35" spans="1:48" ht="35" customHeight="1" thickBot="1">
      <c r="A35" s="698"/>
      <c r="B35" s="718">
        <v>1051</v>
      </c>
      <c r="C35" s="719" t="s">
        <v>792</v>
      </c>
      <c r="D35" s="720" t="s">
        <v>545</v>
      </c>
      <c r="E35" s="721" t="s">
        <v>793</v>
      </c>
      <c r="F35" s="722" t="s">
        <v>471</v>
      </c>
      <c r="G35" s="698"/>
      <c r="H35" s="736">
        <v>28</v>
      </c>
      <c r="I35" s="737" t="s">
        <v>794</v>
      </c>
      <c r="J35" s="738" t="s">
        <v>795</v>
      </c>
      <c r="K35" s="698"/>
      <c r="L35" s="750"/>
      <c r="M35" s="698"/>
      <c r="N35" s="698"/>
      <c r="O35" s="698"/>
      <c r="P35" s="750"/>
      <c r="Q35" s="698"/>
      <c r="R35" s="698"/>
      <c r="S35" s="698"/>
      <c r="T35" s="698"/>
      <c r="U35" s="698"/>
      <c r="V35" s="698"/>
      <c r="W35" s="1070"/>
      <c r="X35" s="803"/>
      <c r="Y35" s="804"/>
      <c r="Z35" s="805"/>
      <c r="AA35" s="802" t="s">
        <v>796</v>
      </c>
      <c r="AB35" s="805"/>
      <c r="AC35" s="806"/>
      <c r="AD35" s="807"/>
      <c r="AE35" s="808"/>
      <c r="AF35" s="805"/>
      <c r="AG35" s="808"/>
      <c r="AH35" s="805"/>
      <c r="AI35" s="809"/>
      <c r="AJ35" s="698"/>
      <c r="AK35" s="810" t="s">
        <v>797</v>
      </c>
      <c r="AL35" s="811" t="s">
        <v>676</v>
      </c>
      <c r="AM35" s="811" t="s">
        <v>684</v>
      </c>
      <c r="AN35" s="811" t="s">
        <v>659</v>
      </c>
      <c r="AO35" s="811" t="s">
        <v>798</v>
      </c>
      <c r="AP35" s="811" t="s">
        <v>453</v>
      </c>
      <c r="AQ35" s="811" t="s">
        <v>460</v>
      </c>
      <c r="AR35" s="812" t="s">
        <v>799</v>
      </c>
      <c r="AS35" s="698"/>
      <c r="AT35" s="698"/>
      <c r="AU35" s="698"/>
      <c r="AV35" s="698"/>
    </row>
    <row r="36" spans="1:48" ht="47" customHeight="1" thickBot="1">
      <c r="A36" s="698"/>
      <c r="B36" s="731">
        <v>1052</v>
      </c>
      <c r="C36" s="732" t="s">
        <v>800</v>
      </c>
      <c r="D36" s="733" t="s">
        <v>545</v>
      </c>
      <c r="E36" s="734" t="s">
        <v>801</v>
      </c>
      <c r="F36" s="735" t="s">
        <v>471</v>
      </c>
      <c r="G36" s="698"/>
      <c r="H36" s="736">
        <v>29</v>
      </c>
      <c r="I36" s="737" t="s">
        <v>802</v>
      </c>
      <c r="J36" s="738" t="s">
        <v>803</v>
      </c>
      <c r="K36" s="698"/>
      <c r="L36" s="750"/>
      <c r="M36" s="698"/>
      <c r="N36" s="698"/>
      <c r="O36" s="698"/>
      <c r="P36" s="750"/>
      <c r="Q36" s="698"/>
      <c r="R36" s="698"/>
      <c r="S36" s="698"/>
      <c r="T36" s="698"/>
      <c r="U36" s="698"/>
      <c r="V36" s="698"/>
      <c r="W36" s="813" t="s">
        <v>804</v>
      </c>
      <c r="X36" s="814"/>
      <c r="Y36" s="815"/>
      <c r="Z36" s="816"/>
      <c r="AA36" s="814"/>
      <c r="AB36" s="816"/>
      <c r="AC36" s="817"/>
      <c r="AD36" s="818"/>
      <c r="AE36" s="814"/>
      <c r="AF36" s="816"/>
      <c r="AG36" s="814"/>
      <c r="AH36" s="816"/>
      <c r="AI36" s="819" t="str">
        <f>LEFT(CONCATENATE(AK36,AL36,AM36,AN36,AO36,AP36,AQ36,AR36),1)</f>
        <v/>
      </c>
      <c r="AJ36" s="698"/>
      <c r="AK36" s="820" t="str">
        <f>IF(AA36="Non signalé (potentiel)","A",IF(AA36="Mention erronée","Q",IF(AA36="Mention douteuse ou non confirmée","D","")))</f>
        <v/>
      </c>
      <c r="AL36" s="821" t="str">
        <f>IF(AND(ISNUMBER(SEARCH("disparu",AA36,1)),ISNUMBER(SEARCH("Introduit",X36,1))),"Y","")</f>
        <v/>
      </c>
      <c r="AM36" s="821" t="str">
        <f>IF(AND(ISNUMBER(SEARCH("disparu",AA36,1)),ISNUMBER(SEARCH("endémique",Z36,1))),"Z","")</f>
        <v/>
      </c>
      <c r="AN36" s="821" t="str">
        <f>IF(ISNUMBER(SEARCH("disparu",AA36,1)),"W","")</f>
        <v/>
      </c>
      <c r="AO36" s="821" t="str">
        <f>IF(ISNUMBER(SEARCH("Introduit non établi",X36,1)),"M",IF(ISNUMBER(SEARCH("Envahissant",Y36,1)),"J",IF(ISNUMBER(SEARCH("Introduit",X36,1)),"I","")))</f>
        <v/>
      </c>
      <c r="AP36" s="821" t="str">
        <f>IF(ISNUMBER(SEARCH("Présent (irrégulier)",AA36,1)),"B","")</f>
        <v/>
      </c>
      <c r="AQ36" s="821" t="str">
        <f>IF(ISNUMBER(SEARCH("cryptogène",X36,1)),"C","")</f>
        <v/>
      </c>
      <c r="AR36" s="822" t="str">
        <f>IF(ISNUMBER(SEARCH("subendémique",Z36,1)),"S",IF(ISNUMBER(SEARCH("endémique",Z36,1)),"E",IF(ISNUMBER(SEARCH("indigène",X36,1)),"P","")))</f>
        <v/>
      </c>
      <c r="AS36" s="698"/>
      <c r="AT36" s="698"/>
      <c r="AU36" s="698"/>
      <c r="AV36" s="698"/>
    </row>
    <row r="37" spans="1:48" ht="51">
      <c r="A37" s="698"/>
      <c r="B37" s="731">
        <v>1053</v>
      </c>
      <c r="C37" s="732" t="s">
        <v>805</v>
      </c>
      <c r="D37" s="733" t="s">
        <v>545</v>
      </c>
      <c r="E37" s="734" t="s">
        <v>806</v>
      </c>
      <c r="F37" s="735" t="s">
        <v>471</v>
      </c>
      <c r="G37" s="698"/>
      <c r="H37" s="736">
        <v>30</v>
      </c>
      <c r="I37" s="737" t="s">
        <v>807</v>
      </c>
      <c r="J37" s="738" t="s">
        <v>808</v>
      </c>
      <c r="K37" s="698"/>
      <c r="L37" s="750"/>
      <c r="M37" s="698"/>
      <c r="N37" s="698"/>
      <c r="O37" s="698"/>
      <c r="P37" s="750"/>
      <c r="Q37" s="698"/>
      <c r="R37" s="698"/>
      <c r="S37" s="698"/>
      <c r="T37" s="698"/>
      <c r="U37" s="698"/>
      <c r="V37" s="698"/>
      <c r="W37" s="698"/>
      <c r="X37" s="698" t="s">
        <v>809</v>
      </c>
      <c r="Y37" s="698"/>
      <c r="Z37" s="698"/>
      <c r="AA37" s="698"/>
      <c r="AB37" s="698"/>
      <c r="AC37" s="698"/>
      <c r="AD37" s="698"/>
      <c r="AE37" s="698"/>
      <c r="AF37" s="698"/>
      <c r="AG37" s="698"/>
      <c r="AH37" s="698"/>
      <c r="AI37" s="23" t="s">
        <v>810</v>
      </c>
      <c r="AJ37" s="698"/>
      <c r="AK37" s="698"/>
      <c r="AL37" s="698"/>
      <c r="AM37" s="698"/>
      <c r="AN37" s="698"/>
      <c r="AO37" s="698"/>
      <c r="AP37" s="698"/>
      <c r="AQ37" s="698"/>
      <c r="AR37" s="698"/>
      <c r="AS37" s="698"/>
      <c r="AT37" s="698"/>
      <c r="AU37" s="698"/>
      <c r="AV37" s="698"/>
    </row>
    <row r="38" spans="1:48" ht="34">
      <c r="A38" s="698"/>
      <c r="B38" s="731">
        <v>1054</v>
      </c>
      <c r="C38" s="732" t="s">
        <v>811</v>
      </c>
      <c r="D38" s="733" t="s">
        <v>545</v>
      </c>
      <c r="E38" s="734" t="s">
        <v>812</v>
      </c>
      <c r="F38" s="735" t="s">
        <v>471</v>
      </c>
      <c r="G38" s="698"/>
      <c r="H38" s="736">
        <v>31</v>
      </c>
      <c r="I38" s="737" t="s">
        <v>813</v>
      </c>
      <c r="J38" s="738" t="s">
        <v>814</v>
      </c>
      <c r="K38" s="698"/>
      <c r="L38" s="750"/>
      <c r="M38" s="698"/>
      <c r="N38" s="698"/>
      <c r="O38" s="698"/>
      <c r="P38" s="750"/>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row>
    <row r="39" spans="1:48" ht="34">
      <c r="A39" s="698"/>
      <c r="B39" s="731">
        <v>1055</v>
      </c>
      <c r="C39" s="732" t="s">
        <v>815</v>
      </c>
      <c r="D39" s="733" t="s">
        <v>545</v>
      </c>
      <c r="E39" s="734" t="s">
        <v>816</v>
      </c>
      <c r="F39" s="735" t="s">
        <v>471</v>
      </c>
      <c r="G39" s="698"/>
      <c r="H39" s="736">
        <v>32</v>
      </c>
      <c r="I39" s="737" t="s">
        <v>817</v>
      </c>
      <c r="J39" s="738" t="s">
        <v>818</v>
      </c>
      <c r="K39" s="698"/>
      <c r="L39" s="750"/>
      <c r="M39" s="698"/>
      <c r="N39" s="698"/>
      <c r="O39" s="698"/>
      <c r="P39" s="750"/>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row>
    <row r="40" spans="1:48" ht="34">
      <c r="A40" s="698"/>
      <c r="B40" s="731">
        <v>1056</v>
      </c>
      <c r="C40" s="732" t="s">
        <v>819</v>
      </c>
      <c r="D40" s="733" t="s">
        <v>545</v>
      </c>
      <c r="E40" s="734" t="s">
        <v>820</v>
      </c>
      <c r="F40" s="735" t="s">
        <v>471</v>
      </c>
      <c r="G40" s="698"/>
      <c r="H40" s="736">
        <v>33</v>
      </c>
      <c r="I40" s="737" t="s">
        <v>821</v>
      </c>
      <c r="J40" s="738" t="s">
        <v>760</v>
      </c>
      <c r="K40" s="698"/>
      <c r="L40" s="750"/>
      <c r="M40" s="698"/>
      <c r="N40" s="698"/>
      <c r="O40" s="698"/>
      <c r="P40" s="750"/>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row>
    <row r="41" spans="1:48" ht="34">
      <c r="A41" s="698"/>
      <c r="B41" s="731">
        <v>1057</v>
      </c>
      <c r="C41" s="732" t="s">
        <v>822</v>
      </c>
      <c r="D41" s="733" t="s">
        <v>545</v>
      </c>
      <c r="E41" s="734" t="s">
        <v>823</v>
      </c>
      <c r="F41" s="735" t="s">
        <v>471</v>
      </c>
      <c r="G41" s="698"/>
      <c r="H41" s="736">
        <v>34</v>
      </c>
      <c r="I41" s="737" t="s">
        <v>824</v>
      </c>
      <c r="J41" s="738" t="s">
        <v>769</v>
      </c>
      <c r="K41" s="698"/>
      <c r="L41" s="750"/>
      <c r="M41" s="698"/>
      <c r="N41" s="698"/>
      <c r="O41" s="698"/>
      <c r="P41" s="750"/>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row>
    <row r="42" spans="1:48" ht="34">
      <c r="A42" s="698"/>
      <c r="B42" s="731">
        <v>1058</v>
      </c>
      <c r="C42" s="732" t="s">
        <v>825</v>
      </c>
      <c r="D42" s="733" t="s">
        <v>545</v>
      </c>
      <c r="E42" s="734" t="s">
        <v>826</v>
      </c>
      <c r="F42" s="735" t="s">
        <v>471</v>
      </c>
      <c r="G42" s="698"/>
      <c r="H42" s="736">
        <v>35</v>
      </c>
      <c r="I42" s="737" t="s">
        <v>827</v>
      </c>
      <c r="J42" s="738" t="s">
        <v>828</v>
      </c>
      <c r="K42" s="698"/>
      <c r="L42" s="750"/>
      <c r="M42" s="698"/>
      <c r="N42" s="698"/>
      <c r="O42" s="698"/>
      <c r="P42" s="750"/>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row>
    <row r="43" spans="1:48" ht="34">
      <c r="A43" s="698"/>
      <c r="B43" s="731">
        <v>1059</v>
      </c>
      <c r="C43" s="732" t="s">
        <v>829</v>
      </c>
      <c r="D43" s="733" t="s">
        <v>545</v>
      </c>
      <c r="E43" s="734" t="s">
        <v>830</v>
      </c>
      <c r="F43" s="735" t="s">
        <v>471</v>
      </c>
      <c r="G43" s="698"/>
      <c r="H43" s="736">
        <v>36</v>
      </c>
      <c r="I43" s="737" t="s">
        <v>831</v>
      </c>
      <c r="J43" s="738" t="s">
        <v>832</v>
      </c>
      <c r="K43" s="698"/>
      <c r="L43" s="750"/>
      <c r="M43" s="698"/>
      <c r="N43" s="698"/>
      <c r="O43" s="698"/>
      <c r="P43" s="750"/>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row>
    <row r="44" spans="1:48" ht="34">
      <c r="A44" s="698"/>
      <c r="B44" s="731">
        <v>1060</v>
      </c>
      <c r="C44" s="732" t="s">
        <v>833</v>
      </c>
      <c r="D44" s="733" t="s">
        <v>545</v>
      </c>
      <c r="E44" s="734" t="s">
        <v>834</v>
      </c>
      <c r="F44" s="735" t="s">
        <v>471</v>
      </c>
      <c r="G44" s="698"/>
      <c r="H44" s="736">
        <v>37</v>
      </c>
      <c r="I44" s="737" t="s">
        <v>835</v>
      </c>
      <c r="J44" s="738" t="s">
        <v>836</v>
      </c>
      <c r="K44" s="698"/>
      <c r="L44" s="750"/>
      <c r="M44" s="698"/>
      <c r="N44" s="698"/>
      <c r="O44" s="698"/>
      <c r="P44" s="750"/>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698"/>
      <c r="AP44" s="698"/>
      <c r="AQ44" s="698"/>
      <c r="AR44" s="698"/>
      <c r="AS44" s="698"/>
      <c r="AT44" s="698"/>
      <c r="AU44" s="698"/>
      <c r="AV44" s="698"/>
    </row>
    <row r="45" spans="1:48" ht="34">
      <c r="A45" s="698"/>
      <c r="B45" s="731">
        <v>1061</v>
      </c>
      <c r="C45" s="732" t="s">
        <v>837</v>
      </c>
      <c r="D45" s="733" t="s">
        <v>545</v>
      </c>
      <c r="E45" s="734" t="s">
        <v>838</v>
      </c>
      <c r="F45" s="735" t="s">
        <v>471</v>
      </c>
      <c r="G45" s="698"/>
      <c r="H45" s="823">
        <v>38</v>
      </c>
      <c r="I45" s="824" t="s">
        <v>839</v>
      </c>
      <c r="J45" s="825" t="s">
        <v>840</v>
      </c>
      <c r="K45" s="698"/>
      <c r="L45" s="750"/>
      <c r="M45" s="698"/>
      <c r="N45" s="698"/>
      <c r="O45" s="698"/>
      <c r="P45" s="750"/>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row>
    <row r="46" spans="1:48" ht="34">
      <c r="A46" s="698"/>
      <c r="B46" s="731">
        <v>1062</v>
      </c>
      <c r="C46" s="732" t="s">
        <v>841</v>
      </c>
      <c r="D46" s="733" t="s">
        <v>545</v>
      </c>
      <c r="E46" s="734" t="s">
        <v>842</v>
      </c>
      <c r="F46" s="735" t="s">
        <v>471</v>
      </c>
      <c r="G46" s="698"/>
      <c r="H46" s="826">
        <v>39</v>
      </c>
      <c r="I46" s="827" t="s">
        <v>843</v>
      </c>
      <c r="J46" s="828" t="s">
        <v>844</v>
      </c>
      <c r="K46" s="698"/>
      <c r="L46" s="750"/>
      <c r="M46" s="698"/>
      <c r="N46" s="698"/>
      <c r="O46" s="698"/>
      <c r="P46" s="750"/>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row>
    <row r="47" spans="1:48" ht="34">
      <c r="A47" s="698"/>
      <c r="B47" s="731">
        <v>1063</v>
      </c>
      <c r="C47" s="732" t="s">
        <v>845</v>
      </c>
      <c r="D47" s="733" t="s">
        <v>545</v>
      </c>
      <c r="E47" s="734" t="s">
        <v>846</v>
      </c>
      <c r="F47" s="735" t="s">
        <v>471</v>
      </c>
      <c r="G47" s="698"/>
      <c r="H47" s="826">
        <v>40</v>
      </c>
      <c r="I47" s="827" t="s">
        <v>847</v>
      </c>
      <c r="J47" s="828" t="s">
        <v>848</v>
      </c>
      <c r="K47" s="698"/>
      <c r="L47" s="750"/>
      <c r="M47" s="698"/>
      <c r="N47" s="698"/>
      <c r="O47" s="698"/>
      <c r="P47" s="750"/>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698"/>
      <c r="AP47" s="698"/>
      <c r="AQ47" s="698"/>
      <c r="AR47" s="698"/>
      <c r="AS47" s="698"/>
      <c r="AT47" s="698"/>
      <c r="AU47" s="698"/>
      <c r="AV47" s="698"/>
    </row>
    <row r="48" spans="1:48" ht="34">
      <c r="A48" s="698"/>
      <c r="B48" s="731">
        <v>1064</v>
      </c>
      <c r="C48" s="732" t="s">
        <v>849</v>
      </c>
      <c r="D48" s="733" t="s">
        <v>545</v>
      </c>
      <c r="E48" s="734" t="s">
        <v>850</v>
      </c>
      <c r="F48" s="735" t="s">
        <v>471</v>
      </c>
      <c r="G48" s="698"/>
      <c r="H48" s="826">
        <v>41</v>
      </c>
      <c r="I48" s="827" t="s">
        <v>851</v>
      </c>
      <c r="J48" s="828" t="s">
        <v>852</v>
      </c>
      <c r="K48" s="698"/>
      <c r="L48" s="750"/>
      <c r="M48" s="698"/>
      <c r="N48" s="698"/>
      <c r="O48" s="698"/>
      <c r="P48" s="750"/>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698"/>
      <c r="AP48" s="698"/>
      <c r="AQ48" s="698"/>
      <c r="AR48" s="698"/>
      <c r="AS48" s="698"/>
      <c r="AT48" s="698"/>
      <c r="AU48" s="698"/>
      <c r="AV48" s="698"/>
    </row>
    <row r="49" spans="1:48" ht="34">
      <c r="A49" s="698"/>
      <c r="B49" s="731">
        <v>1065</v>
      </c>
      <c r="C49" s="732" t="s">
        <v>853</v>
      </c>
      <c r="D49" s="733" t="s">
        <v>545</v>
      </c>
      <c r="E49" s="734" t="s">
        <v>854</v>
      </c>
      <c r="F49" s="735" t="s">
        <v>471</v>
      </c>
      <c r="G49" s="698"/>
      <c r="H49" s="826">
        <v>42</v>
      </c>
      <c r="I49" s="827" t="s">
        <v>855</v>
      </c>
      <c r="J49" s="828" t="s">
        <v>856</v>
      </c>
      <c r="K49" s="698"/>
      <c r="L49" s="750"/>
      <c r="M49" s="698"/>
      <c r="N49" s="698"/>
      <c r="O49" s="698"/>
      <c r="P49" s="750"/>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row>
    <row r="50" spans="1:48" ht="35" thickBot="1">
      <c r="A50" s="698"/>
      <c r="B50" s="829">
        <v>1066</v>
      </c>
      <c r="C50" s="830" t="s">
        <v>857</v>
      </c>
      <c r="D50" s="831" t="s">
        <v>545</v>
      </c>
      <c r="E50" s="832" t="s">
        <v>858</v>
      </c>
      <c r="F50" s="833" t="s">
        <v>471</v>
      </c>
      <c r="G50" s="698"/>
      <c r="H50" s="826">
        <v>43</v>
      </c>
      <c r="I50" s="827" t="s">
        <v>859</v>
      </c>
      <c r="J50" s="828" t="s">
        <v>860</v>
      </c>
      <c r="K50" s="698"/>
      <c r="L50" s="750"/>
      <c r="M50" s="698"/>
      <c r="N50" s="698"/>
      <c r="O50" s="698"/>
      <c r="P50" s="750"/>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698"/>
      <c r="AP50" s="698"/>
      <c r="AQ50" s="698"/>
      <c r="AR50" s="698"/>
      <c r="AS50" s="698"/>
      <c r="AT50" s="698"/>
      <c r="AU50" s="698"/>
      <c r="AV50" s="698"/>
    </row>
    <row r="51" spans="1:48" ht="35" thickBot="1">
      <c r="A51" s="698"/>
      <c r="B51" s="793">
        <v>1090</v>
      </c>
      <c r="C51" s="794" t="s">
        <v>861</v>
      </c>
      <c r="D51" s="795" t="s">
        <v>545</v>
      </c>
      <c r="E51" s="796" t="s">
        <v>862</v>
      </c>
      <c r="F51" s="797" t="s">
        <v>863</v>
      </c>
      <c r="G51" s="698"/>
      <c r="H51" s="826">
        <v>44</v>
      </c>
      <c r="I51" s="827" t="s">
        <v>864</v>
      </c>
      <c r="J51" s="828" t="s">
        <v>865</v>
      </c>
      <c r="K51" s="698"/>
      <c r="L51" s="750"/>
      <c r="M51" s="698"/>
      <c r="N51" s="698"/>
      <c r="O51" s="698"/>
      <c r="P51" s="750"/>
      <c r="Q51" s="698"/>
      <c r="R51" s="698"/>
      <c r="S51" s="698"/>
      <c r="T51" s="698"/>
      <c r="U51" s="698"/>
      <c r="V51" s="698"/>
      <c r="W51" s="698"/>
      <c r="X51" s="699"/>
      <c r="Y51" s="699"/>
      <c r="Z51" s="699"/>
      <c r="AA51" s="699"/>
      <c r="AB51" s="699"/>
      <c r="AC51" s="699"/>
      <c r="AD51" s="699"/>
      <c r="AE51" s="699"/>
      <c r="AF51" s="699"/>
      <c r="AG51" s="699"/>
      <c r="AH51" s="699"/>
      <c r="AI51" s="699"/>
      <c r="AJ51" s="698"/>
      <c r="AK51" s="698"/>
      <c r="AL51" s="698"/>
      <c r="AM51" s="698"/>
      <c r="AN51" s="698"/>
      <c r="AO51" s="698"/>
      <c r="AP51" s="698"/>
      <c r="AQ51" s="698"/>
      <c r="AR51" s="698"/>
      <c r="AS51" s="698"/>
      <c r="AT51" s="698"/>
      <c r="AU51" s="698"/>
      <c r="AV51" s="698"/>
    </row>
    <row r="52" spans="1:48" ht="17">
      <c r="A52" s="698"/>
      <c r="B52" s="699"/>
      <c r="C52" s="699"/>
      <c r="D52" s="699"/>
      <c r="E52" s="699"/>
      <c r="F52" s="700"/>
      <c r="G52" s="698"/>
      <c r="H52" s="826">
        <v>45</v>
      </c>
      <c r="I52" s="827" t="s">
        <v>866</v>
      </c>
      <c r="J52" s="828" t="s">
        <v>867</v>
      </c>
      <c r="K52" s="698"/>
      <c r="L52" s="750"/>
      <c r="M52" s="698"/>
      <c r="N52" s="698"/>
      <c r="O52" s="698"/>
      <c r="P52" s="750"/>
      <c r="Q52" s="698"/>
      <c r="R52" s="698"/>
      <c r="S52" s="698"/>
      <c r="T52" s="698"/>
      <c r="U52" s="698"/>
      <c r="V52" s="698"/>
      <c r="W52" s="698"/>
      <c r="X52" s="698"/>
      <c r="Y52" s="698"/>
      <c r="Z52" s="698"/>
      <c r="AA52" s="698"/>
      <c r="AB52" s="698"/>
      <c r="AC52" s="698"/>
      <c r="AD52" s="698"/>
      <c r="AE52" s="698"/>
      <c r="AF52" s="698"/>
      <c r="AG52" s="698"/>
      <c r="AH52" s="698"/>
      <c r="AI52" s="698"/>
      <c r="AJ52" s="699"/>
      <c r="AK52" s="699"/>
      <c r="AL52" s="699"/>
      <c r="AM52" s="698"/>
      <c r="AN52" s="698"/>
      <c r="AO52" s="698"/>
      <c r="AP52" s="698"/>
      <c r="AQ52" s="698"/>
      <c r="AR52" s="698"/>
      <c r="AS52" s="698"/>
      <c r="AT52" s="698"/>
      <c r="AU52" s="698"/>
      <c r="AV52" s="698"/>
    </row>
    <row r="53" spans="1:48" ht="17">
      <c r="A53" s="698"/>
      <c r="B53" s="699"/>
      <c r="C53" s="699"/>
      <c r="D53" s="699"/>
      <c r="E53" s="699"/>
      <c r="F53" s="700"/>
      <c r="G53" s="698"/>
      <c r="H53" s="826">
        <v>46</v>
      </c>
      <c r="I53" s="827" t="s">
        <v>868</v>
      </c>
      <c r="J53" s="828" t="s">
        <v>869</v>
      </c>
      <c r="K53" s="698"/>
      <c r="L53" s="750"/>
      <c r="M53" s="698"/>
      <c r="N53" s="698"/>
      <c r="O53" s="698"/>
      <c r="P53" s="750"/>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698"/>
      <c r="AP53" s="698"/>
      <c r="AQ53" s="698"/>
      <c r="AR53" s="698"/>
      <c r="AS53" s="698"/>
      <c r="AT53" s="698"/>
      <c r="AU53" s="698"/>
      <c r="AV53" s="698"/>
    </row>
    <row r="54" spans="1:48" ht="18" thickBot="1">
      <c r="A54" s="698"/>
      <c r="B54" s="699"/>
      <c r="C54" s="699"/>
      <c r="D54" s="699"/>
      <c r="E54" s="699"/>
      <c r="F54" s="700"/>
      <c r="G54" s="698"/>
      <c r="H54" s="834">
        <v>47</v>
      </c>
      <c r="I54" s="835" t="s">
        <v>870</v>
      </c>
      <c r="J54" s="836" t="s">
        <v>871</v>
      </c>
      <c r="K54" s="698"/>
      <c r="L54" s="750"/>
      <c r="M54" s="698"/>
      <c r="N54" s="698"/>
      <c r="O54" s="698"/>
      <c r="P54" s="750"/>
      <c r="Q54" s="698"/>
      <c r="R54" s="698"/>
      <c r="S54" s="698"/>
      <c r="T54" s="698"/>
      <c r="U54" s="698"/>
      <c r="V54" s="698"/>
      <c r="W54" s="699"/>
      <c r="X54" s="698"/>
      <c r="Y54" s="698"/>
      <c r="Z54" s="698"/>
      <c r="AA54" s="698"/>
      <c r="AB54" s="698"/>
      <c r="AC54" s="698"/>
      <c r="AD54" s="698"/>
      <c r="AE54" s="698"/>
      <c r="AF54" s="698"/>
      <c r="AG54" s="698"/>
      <c r="AH54" s="698"/>
      <c r="AI54" s="698"/>
      <c r="AJ54" s="698"/>
      <c r="AK54" s="698"/>
      <c r="AL54" s="698"/>
      <c r="AM54" s="699"/>
      <c r="AN54" s="699"/>
      <c r="AO54" s="699"/>
      <c r="AP54" s="699"/>
      <c r="AQ54" s="699"/>
      <c r="AR54" s="699"/>
      <c r="AS54" s="698"/>
      <c r="AT54" s="698"/>
      <c r="AU54" s="698"/>
      <c r="AV54" s="698"/>
    </row>
    <row r="55" spans="1:48">
      <c r="A55" s="698"/>
      <c r="B55" s="699"/>
      <c r="C55" s="699"/>
      <c r="D55" s="699"/>
      <c r="E55" s="699"/>
      <c r="F55" s="700"/>
      <c r="G55" s="698"/>
      <c r="H55" s="699"/>
      <c r="I55" s="703"/>
      <c r="J55" s="700"/>
      <c r="K55" s="698"/>
      <c r="L55" s="703"/>
      <c r="M55" s="699"/>
      <c r="N55" s="700"/>
      <c r="O55" s="698"/>
      <c r="P55" s="750"/>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698"/>
      <c r="AP55" s="698"/>
      <c r="AQ55" s="698"/>
      <c r="AR55" s="698"/>
      <c r="AS55" s="698"/>
      <c r="AT55" s="698"/>
      <c r="AU55" s="698"/>
      <c r="AV55" s="698"/>
    </row>
    <row r="56" spans="1:48" ht="200" customHeight="1">
      <c r="A56" s="698"/>
      <c r="B56" s="699"/>
      <c r="C56" s="699"/>
      <c r="D56" s="699"/>
      <c r="E56" s="699"/>
      <c r="F56" s="700"/>
      <c r="G56" s="698"/>
      <c r="H56" s="699"/>
      <c r="I56" s="703"/>
      <c r="J56" s="700"/>
      <c r="K56" s="698"/>
      <c r="L56" s="703"/>
      <c r="M56" s="699"/>
      <c r="N56" s="700"/>
      <c r="O56" s="698"/>
      <c r="P56" s="750"/>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row>
    <row r="57" spans="1:48" ht="200" customHeight="1">
      <c r="A57" s="698"/>
      <c r="B57" s="699"/>
      <c r="C57" s="699"/>
      <c r="D57" s="699"/>
      <c r="E57" s="699"/>
      <c r="F57" s="700"/>
      <c r="G57" s="698"/>
      <c r="H57" s="699"/>
      <c r="I57" s="703"/>
      <c r="J57" s="700"/>
      <c r="K57" s="698"/>
      <c r="L57" s="703"/>
      <c r="M57" s="699"/>
      <c r="N57" s="700"/>
      <c r="O57" s="698"/>
      <c r="P57" s="750"/>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698"/>
      <c r="AP57" s="698"/>
      <c r="AQ57" s="698"/>
      <c r="AR57" s="698"/>
      <c r="AS57" s="698"/>
      <c r="AT57" s="698"/>
      <c r="AU57" s="698"/>
      <c r="AV57" s="698"/>
    </row>
    <row r="58" spans="1:48" ht="200" customHeight="1">
      <c r="A58" s="698"/>
      <c r="B58" s="699"/>
      <c r="C58" s="699"/>
      <c r="D58" s="699"/>
      <c r="E58" s="699"/>
      <c r="F58" s="700"/>
      <c r="G58" s="698"/>
      <c r="J58" s="838"/>
      <c r="K58" s="698"/>
      <c r="L58" s="703"/>
      <c r="M58" s="699"/>
      <c r="N58" s="700"/>
      <c r="O58" s="698"/>
      <c r="P58" s="768"/>
      <c r="Q58" s="706"/>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row>
    <row r="59" spans="1:48">
      <c r="A59" s="707"/>
      <c r="B59" s="699"/>
      <c r="C59" s="699"/>
      <c r="D59" s="699"/>
      <c r="E59" s="699"/>
      <c r="F59" s="700"/>
      <c r="G59" s="707"/>
      <c r="J59" s="838"/>
      <c r="K59" s="707"/>
      <c r="N59" s="838"/>
      <c r="O59" s="707"/>
      <c r="P59" s="839"/>
      <c r="Q59" s="840"/>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07"/>
    </row>
    <row r="60" spans="1:48">
      <c r="A60" s="707"/>
      <c r="B60" s="699"/>
      <c r="C60" s="699"/>
      <c r="D60" s="699"/>
      <c r="E60" s="699"/>
      <c r="F60" s="700"/>
      <c r="G60" s="707"/>
      <c r="J60" s="838"/>
      <c r="K60" s="707"/>
      <c r="N60" s="838"/>
      <c r="O60" s="707"/>
      <c r="P60" s="839"/>
      <c r="Q60" s="840"/>
      <c r="T60" s="707" t="s">
        <v>872</v>
      </c>
      <c r="W60" s="707"/>
      <c r="X60" s="707"/>
      <c r="Y60" s="707"/>
      <c r="Z60" s="707"/>
      <c r="AA60" s="707"/>
      <c r="AB60" s="707"/>
      <c r="AC60" s="707"/>
      <c r="AD60" s="707"/>
      <c r="AE60" s="707"/>
      <c r="AF60" s="707"/>
      <c r="AG60" s="707"/>
      <c r="AH60" s="707"/>
      <c r="AI60" s="707"/>
      <c r="AJ60" s="707"/>
      <c r="AK60" s="707"/>
      <c r="AL60" s="707"/>
      <c r="AM60" s="707"/>
      <c r="AN60" s="707"/>
      <c r="AO60" s="707"/>
      <c r="AP60" s="707"/>
      <c r="AQ60" s="707"/>
      <c r="AR60" s="707"/>
    </row>
    <row r="61" spans="1:48" ht="21">
      <c r="A61" s="707"/>
      <c r="F61" s="838"/>
      <c r="G61" s="707"/>
      <c r="J61" s="838"/>
      <c r="K61" s="707"/>
      <c r="N61" s="838"/>
      <c r="O61" s="707"/>
      <c r="P61" s="839"/>
      <c r="Q61" s="840"/>
      <c r="T61" s="841" t="s">
        <v>873</v>
      </c>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row>
    <row r="62" spans="1:48" ht="20">
      <c r="A62" s="707"/>
      <c r="F62" s="838"/>
      <c r="G62" s="707"/>
      <c r="J62" s="838"/>
      <c r="K62" s="707"/>
      <c r="N62" s="838"/>
      <c r="O62" s="707"/>
      <c r="P62" s="839"/>
      <c r="Q62" s="840"/>
      <c r="T62" s="842" t="s">
        <v>874</v>
      </c>
      <c r="W62" s="707"/>
      <c r="AJ62" s="707"/>
      <c r="AK62" s="707"/>
      <c r="AL62" s="707"/>
      <c r="AM62" s="707"/>
      <c r="AN62" s="707"/>
      <c r="AO62" s="707"/>
      <c r="AP62" s="707"/>
      <c r="AQ62" s="707"/>
      <c r="AR62" s="707"/>
    </row>
    <row r="63" spans="1:48" ht="20">
      <c r="A63" s="707"/>
      <c r="F63" s="838"/>
      <c r="G63" s="707"/>
      <c r="J63" s="838"/>
      <c r="K63" s="707"/>
      <c r="N63" s="838"/>
      <c r="O63" s="707"/>
      <c r="P63" s="839"/>
      <c r="Q63" s="840"/>
      <c r="T63" s="842" t="s">
        <v>875</v>
      </c>
      <c r="W63" s="707"/>
      <c r="X63" s="707"/>
      <c r="Y63" s="707"/>
      <c r="Z63" s="707"/>
      <c r="AA63" s="707"/>
      <c r="AB63" s="707"/>
      <c r="AC63" s="707"/>
      <c r="AD63" s="707"/>
      <c r="AE63" s="707"/>
      <c r="AF63" s="707"/>
      <c r="AG63" s="707"/>
      <c r="AH63" s="707"/>
      <c r="AI63" s="707"/>
      <c r="AM63" s="707"/>
      <c r="AN63" s="707"/>
      <c r="AO63" s="707"/>
      <c r="AP63" s="707"/>
      <c r="AQ63" s="707"/>
      <c r="AR63" s="707"/>
    </row>
    <row r="64" spans="1:48" ht="34">
      <c r="A64" s="707"/>
      <c r="F64" s="838"/>
      <c r="G64" s="707"/>
      <c r="J64" s="838"/>
      <c r="K64" s="707"/>
      <c r="N64" s="838"/>
      <c r="O64" s="707"/>
      <c r="P64" s="839"/>
      <c r="Q64" s="840"/>
      <c r="T64" s="842" t="s">
        <v>876</v>
      </c>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row>
    <row r="65" spans="1:44" ht="34">
      <c r="A65" s="707"/>
      <c r="F65" s="838"/>
      <c r="G65" s="707"/>
      <c r="J65" s="838"/>
      <c r="K65" s="707"/>
      <c r="N65" s="838"/>
      <c r="O65" s="707"/>
      <c r="P65" s="839"/>
      <c r="Q65" s="840"/>
      <c r="T65" s="842" t="s">
        <v>877</v>
      </c>
      <c r="X65" s="707"/>
      <c r="Y65" s="707"/>
      <c r="Z65" s="707"/>
      <c r="AA65" s="707"/>
      <c r="AB65" s="707"/>
      <c r="AC65" s="707"/>
      <c r="AD65" s="707"/>
      <c r="AE65" s="707"/>
      <c r="AF65" s="707"/>
      <c r="AG65" s="707"/>
      <c r="AH65" s="707"/>
      <c r="AI65" s="707"/>
      <c r="AJ65" s="707"/>
      <c r="AK65" s="707"/>
      <c r="AL65" s="707"/>
    </row>
    <row r="66" spans="1:44" ht="34">
      <c r="A66" s="707"/>
      <c r="F66" s="838"/>
      <c r="G66" s="707"/>
      <c r="J66" s="838"/>
      <c r="K66" s="707"/>
      <c r="N66" s="838"/>
      <c r="O66" s="707"/>
      <c r="P66" s="839"/>
      <c r="Q66" s="840"/>
      <c r="T66" s="842" t="s">
        <v>878</v>
      </c>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row>
    <row r="67" spans="1:44">
      <c r="A67" s="707"/>
      <c r="F67" s="838"/>
      <c r="G67" s="707"/>
      <c r="J67" s="838"/>
      <c r="K67" s="707"/>
      <c r="N67" s="838"/>
      <c r="O67" s="707"/>
      <c r="P67" s="839"/>
      <c r="Q67" s="840"/>
      <c r="W67" s="707"/>
      <c r="X67" s="707"/>
      <c r="Y67" s="707"/>
      <c r="Z67" s="707"/>
      <c r="AA67" s="707"/>
      <c r="AB67" s="707"/>
      <c r="AC67" s="707"/>
      <c r="AD67" s="707"/>
      <c r="AE67" s="707"/>
      <c r="AF67" s="707"/>
      <c r="AG67" s="707"/>
      <c r="AH67" s="707"/>
      <c r="AI67" s="707"/>
      <c r="AJ67" s="707"/>
      <c r="AK67" s="707"/>
      <c r="AL67" s="707"/>
      <c r="AM67" s="707"/>
      <c r="AN67" s="707"/>
      <c r="AO67" s="707"/>
      <c r="AP67" s="707"/>
      <c r="AQ67" s="707"/>
      <c r="AR67" s="707"/>
    </row>
    <row r="68" spans="1:44">
      <c r="A68" s="707"/>
      <c r="F68" s="838"/>
      <c r="G68" s="707"/>
      <c r="J68" s="838"/>
      <c r="K68" s="707"/>
      <c r="N68" s="838"/>
      <c r="O68" s="707"/>
      <c r="P68" s="839"/>
      <c r="Q68" s="840"/>
      <c r="W68" s="707"/>
      <c r="X68" s="707"/>
      <c r="Y68" s="707"/>
      <c r="Z68" s="707"/>
      <c r="AA68" s="707"/>
      <c r="AB68" s="707"/>
      <c r="AC68" s="707"/>
      <c r="AD68" s="707"/>
      <c r="AE68" s="707"/>
      <c r="AF68" s="707"/>
      <c r="AG68" s="707"/>
      <c r="AH68" s="707"/>
      <c r="AI68" s="707"/>
      <c r="AJ68" s="707"/>
      <c r="AK68" s="707"/>
      <c r="AL68" s="707"/>
      <c r="AM68" s="707"/>
      <c r="AN68" s="707"/>
      <c r="AO68" s="707"/>
      <c r="AP68" s="707"/>
      <c r="AQ68" s="707"/>
      <c r="AR68" s="707"/>
    </row>
    <row r="69" spans="1:44">
      <c r="A69" s="707"/>
      <c r="F69" s="838"/>
      <c r="G69" s="707"/>
      <c r="J69" s="838"/>
      <c r="K69" s="707"/>
      <c r="N69" s="838"/>
      <c r="O69" s="707"/>
      <c r="P69" s="839"/>
      <c r="Q69" s="840"/>
      <c r="W69" s="707"/>
      <c r="X69" s="707"/>
      <c r="Y69" s="707"/>
      <c r="Z69" s="707"/>
      <c r="AA69" s="707"/>
      <c r="AB69" s="707"/>
      <c r="AC69" s="707"/>
      <c r="AD69" s="707"/>
      <c r="AE69" s="707"/>
      <c r="AF69" s="707"/>
      <c r="AG69" s="707"/>
      <c r="AH69" s="707"/>
      <c r="AI69" s="707"/>
      <c r="AJ69" s="707"/>
      <c r="AK69" s="707"/>
      <c r="AL69" s="707"/>
      <c r="AM69" s="707"/>
      <c r="AN69" s="707"/>
      <c r="AO69" s="707"/>
      <c r="AP69" s="707"/>
      <c r="AQ69" s="707"/>
      <c r="AR69" s="707"/>
    </row>
    <row r="70" spans="1:44">
      <c r="A70" s="707"/>
      <c r="F70" s="838"/>
      <c r="G70" s="707"/>
      <c r="J70" s="838"/>
      <c r="K70" s="707"/>
      <c r="N70" s="838"/>
      <c r="O70" s="707"/>
      <c r="P70" s="839"/>
      <c r="Q70" s="840"/>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row>
    <row r="71" spans="1:44">
      <c r="A71" s="707"/>
      <c r="F71" s="838"/>
      <c r="G71" s="707"/>
      <c r="J71" s="838"/>
      <c r="K71" s="707"/>
      <c r="N71" s="838"/>
      <c r="O71" s="707"/>
      <c r="P71" s="839"/>
      <c r="Q71" s="840"/>
      <c r="W71" s="707"/>
      <c r="X71" s="707"/>
      <c r="Y71" s="707"/>
      <c r="Z71" s="707"/>
      <c r="AA71" s="707"/>
      <c r="AB71" s="707"/>
      <c r="AC71" s="707"/>
      <c r="AD71" s="707"/>
      <c r="AE71" s="707"/>
      <c r="AF71" s="707"/>
      <c r="AG71" s="707"/>
      <c r="AH71" s="707"/>
      <c r="AI71" s="707"/>
      <c r="AJ71" s="707"/>
      <c r="AK71" s="707"/>
      <c r="AL71" s="707"/>
      <c r="AM71" s="707"/>
      <c r="AN71" s="707"/>
      <c r="AO71" s="707"/>
      <c r="AP71" s="707"/>
      <c r="AQ71" s="707"/>
      <c r="AR71" s="707"/>
    </row>
    <row r="72" spans="1:44">
      <c r="A72" s="707"/>
      <c r="F72" s="838"/>
      <c r="G72" s="707"/>
      <c r="J72" s="838"/>
      <c r="K72" s="707"/>
      <c r="N72" s="838"/>
      <c r="O72" s="707"/>
      <c r="P72" s="839"/>
      <c r="Q72" s="840"/>
      <c r="W72" s="707"/>
      <c r="X72" s="707"/>
      <c r="Y72" s="707"/>
      <c r="Z72" s="707"/>
      <c r="AA72" s="707"/>
      <c r="AB72" s="707"/>
      <c r="AC72" s="707"/>
      <c r="AD72" s="707"/>
      <c r="AE72" s="707"/>
      <c r="AF72" s="707"/>
      <c r="AG72" s="707"/>
      <c r="AH72" s="707"/>
      <c r="AI72" s="707"/>
      <c r="AJ72" s="707"/>
      <c r="AK72" s="707"/>
      <c r="AL72" s="707"/>
      <c r="AM72" s="707"/>
      <c r="AN72" s="707"/>
      <c r="AO72" s="707"/>
      <c r="AP72" s="707"/>
      <c r="AQ72" s="707"/>
      <c r="AR72" s="707"/>
    </row>
    <row r="73" spans="1:44">
      <c r="A73" s="707"/>
      <c r="F73" s="838"/>
      <c r="G73" s="707"/>
      <c r="J73" s="838"/>
      <c r="K73" s="707"/>
      <c r="N73" s="838"/>
      <c r="O73" s="707"/>
      <c r="P73" s="839"/>
      <c r="Q73" s="840"/>
      <c r="W73" s="707"/>
      <c r="X73" s="707"/>
      <c r="Y73" s="707"/>
      <c r="Z73" s="707"/>
      <c r="AA73" s="707"/>
      <c r="AB73" s="707"/>
      <c r="AC73" s="707"/>
      <c r="AD73" s="707"/>
      <c r="AE73" s="707"/>
      <c r="AF73" s="707"/>
      <c r="AG73" s="707"/>
      <c r="AH73" s="707"/>
      <c r="AI73" s="707"/>
      <c r="AJ73" s="707"/>
      <c r="AK73" s="707"/>
      <c r="AL73" s="707"/>
      <c r="AM73" s="707"/>
      <c r="AN73" s="707"/>
      <c r="AO73" s="707"/>
      <c r="AP73" s="707"/>
      <c r="AQ73" s="707"/>
      <c r="AR73" s="707"/>
    </row>
    <row r="74" spans="1:44">
      <c r="A74" s="707"/>
      <c r="F74" s="838"/>
      <c r="G74" s="707"/>
      <c r="J74" s="838"/>
      <c r="K74" s="707"/>
      <c r="N74" s="838"/>
      <c r="O74" s="707"/>
      <c r="P74" s="839"/>
      <c r="Q74" s="840"/>
      <c r="W74" s="707"/>
      <c r="X74" s="707"/>
      <c r="Y74" s="707"/>
      <c r="Z74" s="707"/>
      <c r="AA74" s="707"/>
      <c r="AB74" s="707"/>
      <c r="AC74" s="707"/>
      <c r="AD74" s="707"/>
      <c r="AE74" s="707"/>
      <c r="AF74" s="707"/>
      <c r="AG74" s="707"/>
      <c r="AH74" s="707"/>
      <c r="AI74" s="707"/>
      <c r="AJ74" s="707"/>
      <c r="AK74" s="707"/>
      <c r="AL74" s="707"/>
      <c r="AM74" s="707"/>
      <c r="AN74" s="707"/>
      <c r="AO74" s="707"/>
      <c r="AP74" s="707"/>
      <c r="AQ74" s="707"/>
      <c r="AR74" s="707"/>
    </row>
    <row r="75" spans="1:44">
      <c r="A75" s="707"/>
      <c r="F75" s="838"/>
      <c r="G75" s="707"/>
      <c r="J75" s="838"/>
      <c r="K75" s="707"/>
      <c r="N75" s="838"/>
      <c r="O75" s="707"/>
      <c r="W75" s="707"/>
      <c r="X75" s="707"/>
      <c r="Y75" s="707"/>
      <c r="Z75" s="707"/>
      <c r="AA75" s="707"/>
      <c r="AB75" s="707"/>
      <c r="AC75" s="707"/>
      <c r="AD75" s="707"/>
      <c r="AE75" s="707"/>
      <c r="AF75" s="707"/>
      <c r="AG75" s="707"/>
      <c r="AH75" s="707"/>
      <c r="AI75" s="707"/>
      <c r="AJ75" s="707"/>
      <c r="AK75" s="707"/>
      <c r="AL75" s="707"/>
      <c r="AM75" s="707"/>
      <c r="AN75" s="707"/>
      <c r="AO75" s="707"/>
      <c r="AP75" s="707"/>
      <c r="AQ75" s="707"/>
      <c r="AR75" s="707"/>
    </row>
    <row r="76" spans="1:44">
      <c r="A76" s="707"/>
      <c r="F76" s="838"/>
      <c r="G76" s="707"/>
      <c r="J76" s="838"/>
      <c r="K76" s="707"/>
      <c r="N76" s="838"/>
      <c r="O76" s="707"/>
      <c r="W76" s="707"/>
      <c r="X76" s="707"/>
      <c r="Y76" s="707"/>
      <c r="Z76" s="707"/>
      <c r="AA76" s="707"/>
      <c r="AB76" s="707"/>
      <c r="AC76" s="707"/>
      <c r="AD76" s="707"/>
      <c r="AE76" s="707"/>
      <c r="AF76" s="707"/>
      <c r="AG76" s="707"/>
      <c r="AH76" s="707"/>
      <c r="AI76" s="707"/>
      <c r="AJ76" s="707"/>
      <c r="AK76" s="707"/>
      <c r="AL76" s="707"/>
      <c r="AM76" s="707"/>
      <c r="AN76" s="707"/>
      <c r="AO76" s="707"/>
      <c r="AP76" s="707"/>
      <c r="AQ76" s="707"/>
      <c r="AR76" s="707"/>
    </row>
    <row r="77" spans="1:44">
      <c r="A77" s="707"/>
      <c r="F77" s="838"/>
      <c r="G77" s="707"/>
      <c r="J77" s="838"/>
      <c r="K77" s="707"/>
      <c r="N77" s="838"/>
      <c r="O77" s="707"/>
      <c r="W77" s="707"/>
      <c r="AJ77" s="707"/>
      <c r="AK77" s="707"/>
      <c r="AL77" s="707"/>
      <c r="AM77" s="707"/>
      <c r="AN77" s="707"/>
      <c r="AO77" s="707"/>
      <c r="AP77" s="707"/>
      <c r="AQ77" s="707"/>
      <c r="AR77" s="707"/>
    </row>
    <row r="78" spans="1:44">
      <c r="A78" s="707"/>
      <c r="F78" s="838"/>
      <c r="G78" s="707"/>
      <c r="J78" s="838"/>
      <c r="K78" s="707"/>
      <c r="N78" s="838"/>
      <c r="O78" s="707"/>
      <c r="W78" s="707"/>
      <c r="X78" s="707"/>
      <c r="Y78" s="707"/>
      <c r="Z78" s="707"/>
      <c r="AA78" s="707"/>
      <c r="AB78" s="707"/>
      <c r="AC78" s="707"/>
      <c r="AD78" s="707"/>
      <c r="AE78" s="707"/>
      <c r="AF78" s="707"/>
      <c r="AG78" s="707"/>
      <c r="AH78" s="707"/>
      <c r="AI78" s="707"/>
      <c r="AM78" s="707"/>
      <c r="AN78" s="707"/>
      <c r="AO78" s="707"/>
      <c r="AP78" s="707"/>
      <c r="AQ78" s="707"/>
      <c r="AR78" s="707"/>
    </row>
    <row r="79" spans="1:44">
      <c r="A79" s="707"/>
      <c r="F79" s="838"/>
      <c r="G79" s="707"/>
      <c r="J79" s="838"/>
      <c r="K79" s="707"/>
      <c r="N79" s="838"/>
      <c r="O79" s="707"/>
      <c r="W79" s="707"/>
      <c r="AJ79" s="707"/>
      <c r="AK79" s="707"/>
      <c r="AL79" s="707"/>
      <c r="AM79" s="707"/>
      <c r="AN79" s="707"/>
      <c r="AO79" s="707"/>
      <c r="AP79" s="707"/>
      <c r="AQ79" s="707"/>
      <c r="AR79" s="707"/>
    </row>
    <row r="80" spans="1:44">
      <c r="A80" s="707"/>
      <c r="F80" s="838"/>
      <c r="G80" s="707"/>
      <c r="J80" s="838"/>
      <c r="K80" s="707"/>
      <c r="N80" s="838"/>
      <c r="O80" s="707"/>
    </row>
    <row r="81" spans="1:44">
      <c r="A81" s="707"/>
      <c r="F81" s="838"/>
      <c r="G81" s="707"/>
      <c r="J81" s="838"/>
      <c r="K81" s="707"/>
      <c r="N81" s="838"/>
      <c r="O81" s="707"/>
      <c r="W81" s="707"/>
      <c r="AM81" s="707"/>
      <c r="AN81" s="707"/>
      <c r="AO81" s="707"/>
      <c r="AP81" s="707"/>
      <c r="AQ81" s="707"/>
      <c r="AR81" s="707"/>
    </row>
    <row r="82" spans="1:44">
      <c r="A82" s="707"/>
      <c r="F82" s="838"/>
      <c r="G82" s="707"/>
      <c r="J82" s="838"/>
      <c r="K82" s="707"/>
      <c r="N82" s="838"/>
      <c r="O82" s="707"/>
    </row>
    <row r="83" spans="1:44">
      <c r="A83" s="707"/>
      <c r="F83" s="838"/>
      <c r="G83" s="707"/>
      <c r="J83" s="838"/>
      <c r="K83" s="707"/>
      <c r="N83" s="838"/>
      <c r="O83" s="707"/>
    </row>
    <row r="84" spans="1:44">
      <c r="A84" s="707"/>
      <c r="F84" s="838"/>
      <c r="G84" s="707"/>
      <c r="J84" s="838"/>
      <c r="K84" s="707"/>
      <c r="N84" s="838"/>
      <c r="O84" s="707"/>
    </row>
    <row r="85" spans="1:44">
      <c r="A85" s="707"/>
      <c r="F85" s="838"/>
      <c r="G85" s="707"/>
      <c r="J85" s="838"/>
      <c r="K85" s="707"/>
      <c r="N85" s="838"/>
      <c r="O85" s="707"/>
    </row>
    <row r="86" spans="1:44">
      <c r="A86" s="707"/>
      <c r="F86" s="838"/>
      <c r="G86" s="707"/>
      <c r="K86" s="707"/>
      <c r="N86" s="838"/>
      <c r="O86" s="707"/>
    </row>
    <row r="87" spans="1:44">
      <c r="A87" s="707"/>
      <c r="F87" s="838"/>
    </row>
    <row r="88" spans="1:44">
      <c r="A88" s="707"/>
      <c r="F88" s="838"/>
    </row>
    <row r="89" spans="1:44">
      <c r="A89" s="707"/>
    </row>
    <row r="90" spans="1:44">
      <c r="A90" s="707"/>
    </row>
    <row r="91" spans="1:44">
      <c r="X91" s="707"/>
      <c r="Y91" s="707"/>
      <c r="Z91" s="707"/>
      <c r="AA91" s="707"/>
      <c r="AB91" s="707"/>
      <c r="AC91" s="707"/>
      <c r="AD91" s="707"/>
      <c r="AE91" s="707"/>
      <c r="AF91" s="707"/>
      <c r="AG91" s="707"/>
      <c r="AH91" s="707"/>
      <c r="AI91" s="707"/>
    </row>
    <row r="92" spans="1:44">
      <c r="AJ92" s="707"/>
      <c r="AK92" s="707"/>
      <c r="AL92" s="707"/>
    </row>
    <row r="94" spans="1:44">
      <c r="W94" s="707"/>
      <c r="AM94" s="707"/>
      <c r="AN94" s="707"/>
      <c r="AO94" s="707"/>
      <c r="AP94" s="707"/>
      <c r="AQ94" s="707"/>
      <c r="AR94" s="707"/>
    </row>
    <row r="106" spans="23:44">
      <c r="X106" s="707"/>
      <c r="Y106" s="707"/>
      <c r="Z106" s="707"/>
      <c r="AA106" s="707"/>
      <c r="AB106" s="707"/>
      <c r="AC106" s="707"/>
      <c r="AD106" s="707"/>
      <c r="AE106" s="707"/>
      <c r="AF106" s="707"/>
      <c r="AG106" s="707"/>
      <c r="AH106" s="707"/>
      <c r="AI106" s="707"/>
    </row>
    <row r="107" spans="23:44">
      <c r="AJ107" s="707"/>
      <c r="AK107" s="707"/>
      <c r="AL107" s="707"/>
    </row>
    <row r="109" spans="23:44">
      <c r="W109" s="707"/>
      <c r="AM109" s="707"/>
      <c r="AN109" s="707"/>
      <c r="AO109" s="707"/>
      <c r="AP109" s="707"/>
      <c r="AQ109" s="707"/>
      <c r="AR109" s="707"/>
    </row>
    <row r="118" spans="23:44">
      <c r="X118" s="707"/>
      <c r="Y118" s="707"/>
      <c r="Z118" s="707"/>
      <c r="AA118" s="707"/>
      <c r="AB118" s="707"/>
      <c r="AC118" s="707"/>
      <c r="AD118" s="707"/>
      <c r="AE118" s="707"/>
      <c r="AF118" s="707"/>
      <c r="AG118" s="707"/>
      <c r="AH118" s="707"/>
      <c r="AI118" s="707"/>
    </row>
    <row r="119" spans="23:44">
      <c r="AJ119" s="707"/>
      <c r="AK119" s="707"/>
      <c r="AL119" s="707"/>
    </row>
    <row r="121" spans="23:44">
      <c r="W121" s="707"/>
      <c r="AM121" s="707"/>
      <c r="AN121" s="707"/>
      <c r="AO121" s="707"/>
      <c r="AP121" s="707"/>
      <c r="AQ121" s="707"/>
      <c r="AR121" s="707"/>
    </row>
    <row r="133" spans="23:44">
      <c r="X133" s="707"/>
      <c r="Y133" s="707"/>
      <c r="Z133" s="707"/>
      <c r="AA133" s="707"/>
      <c r="AB133" s="707"/>
      <c r="AC133" s="707"/>
      <c r="AD133" s="707"/>
      <c r="AE133" s="707"/>
      <c r="AF133" s="707"/>
      <c r="AG133" s="707"/>
      <c r="AH133" s="707"/>
      <c r="AI133" s="707"/>
    </row>
    <row r="134" spans="23:44">
      <c r="X134" s="707"/>
      <c r="Y134" s="707"/>
      <c r="Z134" s="707"/>
      <c r="AA134" s="707"/>
      <c r="AB134" s="707"/>
      <c r="AC134" s="707"/>
      <c r="AD134" s="707"/>
      <c r="AE134" s="707"/>
      <c r="AF134" s="707"/>
      <c r="AG134" s="707"/>
      <c r="AH134" s="707"/>
      <c r="AI134" s="707"/>
      <c r="AJ134" s="707"/>
      <c r="AK134" s="707"/>
      <c r="AL134" s="707"/>
    </row>
    <row r="135" spans="23:44">
      <c r="X135" s="707"/>
      <c r="Y135" s="707"/>
      <c r="Z135" s="707"/>
      <c r="AA135" s="707"/>
      <c r="AB135" s="707"/>
      <c r="AC135" s="707"/>
      <c r="AD135" s="707"/>
      <c r="AE135" s="707"/>
      <c r="AF135" s="707"/>
      <c r="AG135" s="707"/>
      <c r="AH135" s="707"/>
      <c r="AI135" s="707"/>
      <c r="AJ135" s="707"/>
      <c r="AK135" s="707"/>
      <c r="AL135" s="707"/>
    </row>
    <row r="136" spans="23:44">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row>
    <row r="137" spans="23:44">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row>
    <row r="138" spans="23:44">
      <c r="W138" s="707"/>
      <c r="X138" s="707"/>
      <c r="Y138" s="707"/>
      <c r="Z138" s="707"/>
      <c r="AA138" s="707"/>
      <c r="AB138" s="707"/>
      <c r="AC138" s="707"/>
      <c r="AD138" s="707"/>
      <c r="AE138" s="707"/>
      <c r="AF138" s="707"/>
      <c r="AG138" s="707"/>
      <c r="AH138" s="707"/>
      <c r="AI138" s="707"/>
      <c r="AJ138" s="707"/>
      <c r="AK138" s="707"/>
      <c r="AL138" s="707"/>
      <c r="AM138" s="707"/>
      <c r="AN138" s="707"/>
      <c r="AO138" s="707"/>
      <c r="AP138" s="707"/>
      <c r="AQ138" s="707"/>
      <c r="AR138" s="707"/>
    </row>
    <row r="139" spans="23:44">
      <c r="W139" s="707"/>
      <c r="X139" s="707"/>
      <c r="Y139" s="707"/>
      <c r="Z139" s="707"/>
      <c r="AA139" s="707"/>
      <c r="AB139" s="707"/>
      <c r="AC139" s="707"/>
      <c r="AD139" s="707"/>
      <c r="AE139" s="707"/>
      <c r="AF139" s="707"/>
      <c r="AG139" s="707"/>
      <c r="AH139" s="707"/>
      <c r="AI139" s="707"/>
      <c r="AJ139" s="707"/>
      <c r="AK139" s="707"/>
      <c r="AL139" s="707"/>
      <c r="AM139" s="707"/>
      <c r="AN139" s="707"/>
      <c r="AO139" s="707"/>
      <c r="AP139" s="707"/>
      <c r="AQ139" s="707"/>
      <c r="AR139" s="707"/>
    </row>
    <row r="140" spans="23:44">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row>
    <row r="141" spans="23:44">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row>
    <row r="142" spans="23:44">
      <c r="W142" s="707"/>
      <c r="X142" s="707"/>
      <c r="Y142" s="707"/>
      <c r="Z142" s="707"/>
      <c r="AA142" s="707"/>
      <c r="AB142" s="707"/>
      <c r="AC142" s="707"/>
      <c r="AD142" s="707"/>
      <c r="AE142" s="707"/>
      <c r="AF142" s="707"/>
      <c r="AG142" s="707"/>
      <c r="AH142" s="707"/>
      <c r="AI142" s="707"/>
      <c r="AJ142" s="707"/>
      <c r="AK142" s="707"/>
      <c r="AL142" s="707"/>
      <c r="AM142" s="707"/>
      <c r="AN142" s="707"/>
      <c r="AO142" s="707"/>
      <c r="AP142" s="707"/>
      <c r="AQ142" s="707"/>
      <c r="AR142" s="707"/>
    </row>
    <row r="143" spans="23:44">
      <c r="W143" s="707"/>
      <c r="X143" s="707"/>
      <c r="Y143" s="707"/>
      <c r="Z143" s="707"/>
      <c r="AA143" s="707"/>
      <c r="AB143" s="707"/>
      <c r="AC143" s="707"/>
      <c r="AD143" s="707"/>
      <c r="AE143" s="707"/>
      <c r="AF143" s="707"/>
      <c r="AG143" s="707"/>
      <c r="AH143" s="707"/>
      <c r="AI143" s="707"/>
      <c r="AJ143" s="707"/>
      <c r="AK143" s="707"/>
      <c r="AL143" s="707"/>
      <c r="AM143" s="707"/>
      <c r="AN143" s="707"/>
      <c r="AO143" s="707"/>
      <c r="AP143" s="707"/>
      <c r="AQ143" s="707"/>
      <c r="AR143" s="707"/>
    </row>
    <row r="144" spans="23:44">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row>
    <row r="145" spans="23:44">
      <c r="W145" s="707"/>
      <c r="AJ145" s="707"/>
      <c r="AK145" s="707"/>
      <c r="AL145" s="707"/>
      <c r="AM145" s="707"/>
      <c r="AN145" s="707"/>
      <c r="AO145" s="707"/>
      <c r="AP145" s="707"/>
      <c r="AQ145" s="707"/>
      <c r="AR145" s="707"/>
    </row>
    <row r="146" spans="23:44">
      <c r="W146" s="707"/>
      <c r="AM146" s="707"/>
      <c r="AN146" s="707"/>
      <c r="AO146" s="707"/>
      <c r="AP146" s="707"/>
      <c r="AQ146" s="707"/>
      <c r="AR146" s="707"/>
    </row>
    <row r="147" spans="23:44">
      <c r="W147" s="707"/>
      <c r="AM147" s="707"/>
      <c r="AN147" s="707"/>
      <c r="AO147" s="707"/>
      <c r="AP147" s="707"/>
      <c r="AQ147" s="707"/>
      <c r="AR147" s="707"/>
    </row>
  </sheetData>
  <mergeCells count="1">
    <mergeCell ref="W26:W35"/>
  </mergeCells>
  <dataValidations count="8">
    <dataValidation type="list" allowBlank="1" showInputMessage="1" showErrorMessage="1" sqref="X36" xr:uid="{00000000-0002-0000-0700-000000000000}">
      <formula1>TABsb1_INDIGENAT_GE</formula1>
    </dataValidation>
    <dataValidation type="list" allowBlank="1" showInputMessage="1" showErrorMessage="1" sqref="Y36" xr:uid="{00000000-0002-0000-0700-000001000000}">
      <formula1>TABsb2_ENVAHISSANT_FR</formula1>
    </dataValidation>
    <dataValidation type="list" allowBlank="1" showInputMessage="1" showErrorMessage="1" sqref="Z36" xr:uid="{00000000-0002-0000-0700-000002000000}">
      <formula1>TABsb3_ENDEMICITE_GE</formula1>
    </dataValidation>
    <dataValidation type="list" allowBlank="1" showInputMessage="1" showErrorMessage="1" sqref="AA36" xr:uid="{00000000-0002-0000-0700-000003000000}">
      <formula1>TABsb4_PRESENCE_GE</formula1>
    </dataValidation>
    <dataValidation type="list" allowBlank="1" showInputMessage="1" showErrorMessage="1" sqref="AB36 AD36 AF36 AH36" xr:uid="{00000000-0002-0000-0700-000004000000}">
      <formula1>TABsb5_RARETE_GE</formula1>
    </dataValidation>
    <dataValidation type="list" allowBlank="1" showInputMessage="1" showErrorMessage="1" sqref="AC36" xr:uid="{00000000-0002-0000-0700-000005000000}">
      <formula1>TABsb6_REPRODUCTION_GE</formula1>
    </dataValidation>
    <dataValidation type="list" allowBlank="1" showInputMessage="1" showErrorMessage="1" sqref="AE36" xr:uid="{00000000-0002-0000-0700-000006000000}">
      <formula1>TABsb8_HIVERNAGE_GE</formula1>
    </dataValidation>
    <dataValidation type="list" allowBlank="1" showInputMessage="1" showErrorMessage="1" sqref="AG36" xr:uid="{00000000-0002-0000-0700-000007000000}">
      <formula1>TABsb10_MIGRATEUR_GE</formula1>
    </dataValidation>
  </dataValidations>
  <hyperlinks>
    <hyperlink ref="T65" r:id="rId1" location="_ftn1" xr:uid="{00000000-0004-0000-0700-000000000000}"/>
    <hyperlink ref="T4" r:id="rId2" xr:uid="{00000000-0004-0000-0700-000001000000}"/>
  </hyperlinks>
  <pageMargins left="0.39370078740157483" right="0.39370078740157483" top="0.39370078740157483" bottom="0.39370078740157483" header="0.39370078740157483" footer="0.39370078740157483"/>
  <pageSetup paperSize="9" scale="58" orientation="portrait" horizontalDpi="4294967292" verticalDpi="4294967292"/>
  <headerFooter>
    <oddFooter>&amp;C&amp;"Calibri,Normal"&amp;K000000LISTE DE RÉFÉRENCE ET LISTE ROUGE DES MOLLUSQUES EN RÉGION GRAND EST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00"/>
  </sheetPr>
  <dimension ref="A1:BB46"/>
  <sheetViews>
    <sheetView zoomScaleNormal="100" workbookViewId="0"/>
  </sheetViews>
  <sheetFormatPr baseColWidth="10" defaultColWidth="10.6640625" defaultRowHeight="16"/>
  <cols>
    <col min="1" max="1" width="2.83203125" style="592" customWidth="1"/>
    <col min="2" max="2" width="8.83203125" style="592" customWidth="1"/>
    <col min="3" max="3" width="50.83203125" style="592" customWidth="1"/>
    <col min="4" max="5" width="12.83203125" style="592" customWidth="1"/>
    <col min="6" max="6" width="8.83203125" style="592" customWidth="1"/>
    <col min="7" max="7" width="50.83203125" style="592" customWidth="1"/>
    <col min="8" max="9" width="12.83203125" style="592" customWidth="1"/>
    <col min="10" max="10" width="8.83203125" style="687" customWidth="1"/>
    <col min="11" max="11" width="51.6640625" style="592" customWidth="1"/>
    <col min="12" max="13" width="12.83203125" style="592" customWidth="1"/>
    <col min="14" max="14" width="8.83203125" style="592" customWidth="1"/>
    <col min="15" max="15" width="50.83203125" style="592" customWidth="1"/>
    <col min="16" max="17" width="12.83203125" style="592" customWidth="1"/>
    <col min="18" max="18" width="4.83203125" style="592" customWidth="1"/>
    <col min="19" max="19" width="8.83203125" style="592" customWidth="1"/>
    <col min="20" max="20" width="30.83203125" style="592" customWidth="1"/>
    <col min="21" max="23" width="12.83203125" style="592" customWidth="1"/>
    <col min="24" max="24" width="40.83203125" style="592" customWidth="1"/>
    <col min="25" max="26" width="12.83203125" style="592" customWidth="1"/>
    <col min="27" max="27" width="17.1640625" style="592" customWidth="1"/>
    <col min="28" max="30" width="100.83203125" style="592" customWidth="1"/>
    <col min="31" max="16384" width="10.6640625" style="592"/>
  </cols>
  <sheetData>
    <row r="1" spans="1:54" s="577" customFormat="1" ht="50" customHeight="1">
      <c r="A1" s="571"/>
      <c r="B1" s="572" t="s">
        <v>428</v>
      </c>
      <c r="C1" s="572"/>
      <c r="D1" s="571"/>
      <c r="E1" s="572"/>
      <c r="F1" s="573"/>
      <c r="G1" s="573"/>
      <c r="H1" s="573"/>
      <c r="I1" s="573"/>
      <c r="J1" s="145"/>
      <c r="K1" s="145" t="s">
        <v>21</v>
      </c>
      <c r="L1" s="146"/>
      <c r="M1" s="147"/>
      <c r="N1" s="147"/>
      <c r="O1" s="147"/>
      <c r="P1" s="147"/>
      <c r="Q1" s="147"/>
      <c r="R1" s="147"/>
      <c r="S1" s="147"/>
      <c r="T1" s="147"/>
      <c r="U1" s="147"/>
      <c r="V1" s="147"/>
      <c r="W1" s="147"/>
      <c r="X1" s="147"/>
      <c r="Y1" s="147"/>
      <c r="Z1" s="147"/>
      <c r="AA1" s="147"/>
      <c r="AB1" s="147"/>
      <c r="AC1" s="147"/>
      <c r="AD1" s="147"/>
      <c r="AE1" s="574"/>
      <c r="AF1" s="574"/>
      <c r="AG1" s="574"/>
      <c r="AH1" s="574"/>
      <c r="AI1" s="574"/>
      <c r="AJ1" s="574"/>
      <c r="AK1" s="574"/>
      <c r="AL1" s="574"/>
      <c r="AM1" s="574"/>
      <c r="AN1" s="574"/>
      <c r="AO1" s="574"/>
      <c r="AP1" s="574"/>
      <c r="AQ1" s="574"/>
      <c r="AR1" s="574"/>
      <c r="AS1" s="574"/>
      <c r="AT1" s="574"/>
      <c r="AU1" s="574"/>
      <c r="AV1" s="574"/>
      <c r="AW1" s="574"/>
      <c r="AX1" s="575"/>
      <c r="AY1" s="576"/>
      <c r="AZ1" s="574"/>
      <c r="BA1" s="575"/>
      <c r="BB1" s="574"/>
    </row>
    <row r="2" spans="1:54" s="580" customFormat="1" ht="50" customHeight="1">
      <c r="A2" s="578"/>
      <c r="B2" s="579" t="s">
        <v>429</v>
      </c>
      <c r="C2" s="578"/>
      <c r="D2" s="578"/>
      <c r="E2" s="578"/>
      <c r="F2" s="578"/>
      <c r="G2" s="578"/>
      <c r="H2" s="578"/>
      <c r="I2" s="578"/>
      <c r="J2" s="578"/>
      <c r="K2" s="578"/>
      <c r="L2" s="578"/>
      <c r="M2" s="578"/>
      <c r="N2" s="578"/>
      <c r="O2" s="578"/>
      <c r="P2" s="578"/>
      <c r="Q2" s="578"/>
      <c r="R2" s="578"/>
      <c r="S2" s="578"/>
      <c r="T2" s="578"/>
      <c r="U2" s="578"/>
      <c r="V2" s="578"/>
      <c r="W2" s="578"/>
      <c r="X2" s="578"/>
      <c r="Y2" s="578"/>
      <c r="Z2" s="578"/>
      <c r="AA2" s="578"/>
      <c r="AB2" s="578"/>
      <c r="AC2" s="578"/>
      <c r="AD2" s="578"/>
    </row>
    <row r="3" spans="1:54" s="586" customFormat="1" ht="20" customHeight="1">
      <c r="A3" s="581"/>
      <c r="B3" s="582" t="s">
        <v>430</v>
      </c>
      <c r="C3" s="582"/>
      <c r="D3" s="582"/>
      <c r="E3" s="583"/>
      <c r="F3" s="583"/>
      <c r="G3" s="583"/>
      <c r="H3" s="583"/>
      <c r="I3" s="583"/>
      <c r="J3" s="583"/>
      <c r="K3" s="583"/>
      <c r="L3" s="583"/>
      <c r="M3" s="583"/>
      <c r="N3" s="583"/>
      <c r="O3" s="583"/>
      <c r="P3" s="584"/>
      <c r="Q3" s="584"/>
      <c r="R3" s="584"/>
      <c r="S3" s="584"/>
      <c r="T3" s="584"/>
      <c r="U3" s="584"/>
      <c r="V3" s="584"/>
      <c r="W3" s="584"/>
      <c r="X3" s="584"/>
      <c r="Y3" s="584"/>
      <c r="Z3" s="584"/>
      <c r="AA3" s="584"/>
      <c r="AB3" s="584"/>
      <c r="AC3" s="584"/>
      <c r="AD3" s="584"/>
      <c r="AE3" s="585"/>
      <c r="AF3" s="585"/>
      <c r="AG3" s="585"/>
      <c r="AH3" s="585"/>
      <c r="AI3" s="585"/>
      <c r="AJ3" s="585"/>
      <c r="AK3" s="585"/>
    </row>
    <row r="4" spans="1:54" s="587" customFormat="1" ht="40.25" customHeight="1">
      <c r="A4" s="584"/>
      <c r="C4" s="1074" t="s">
        <v>431</v>
      </c>
      <c r="D4" s="1074"/>
      <c r="E4" s="1074"/>
      <c r="F4" s="1074"/>
      <c r="G4" s="1074"/>
      <c r="H4" s="1074"/>
      <c r="I4" s="584"/>
      <c r="J4" s="588"/>
      <c r="K4" s="1075" t="s">
        <v>432</v>
      </c>
      <c r="L4" s="1075"/>
      <c r="M4" s="1075"/>
      <c r="N4" s="1075"/>
      <c r="O4" s="1075"/>
      <c r="P4" s="1075"/>
      <c r="Q4" s="584"/>
      <c r="R4" s="584"/>
      <c r="S4" s="584"/>
      <c r="T4" s="1075" t="s">
        <v>433</v>
      </c>
      <c r="U4" s="1075"/>
      <c r="V4" s="1075"/>
      <c r="W4" s="1075"/>
      <c r="X4" s="1075"/>
      <c r="Y4" s="1075"/>
      <c r="Z4" s="584"/>
      <c r="AA4" s="584"/>
      <c r="AB4" s="584"/>
      <c r="AC4" s="584"/>
      <c r="AD4" s="584"/>
    </row>
    <row r="5" spans="1:54" s="587" customFormat="1" ht="197" customHeight="1">
      <c r="A5" s="584"/>
      <c r="B5" s="584"/>
      <c r="C5" s="1076" t="s">
        <v>434</v>
      </c>
      <c r="D5" s="1076"/>
      <c r="E5" s="1076"/>
      <c r="F5" s="1076"/>
      <c r="G5" s="1076"/>
      <c r="H5" s="589"/>
      <c r="I5" s="589"/>
      <c r="J5" s="584"/>
      <c r="K5" s="1076" t="s">
        <v>435</v>
      </c>
      <c r="L5" s="1076"/>
      <c r="M5" s="1076"/>
      <c r="N5" s="1076"/>
      <c r="O5" s="1076"/>
      <c r="P5" s="589"/>
      <c r="Q5" s="584"/>
      <c r="R5" s="584"/>
      <c r="S5" s="584"/>
      <c r="T5" s="1076" t="s">
        <v>436</v>
      </c>
      <c r="U5" s="1076"/>
      <c r="V5" s="1076"/>
      <c r="W5" s="1076"/>
      <c r="X5" s="1076"/>
      <c r="Y5" s="589"/>
      <c r="Z5" s="584"/>
      <c r="AA5" s="584"/>
      <c r="AB5" s="584"/>
      <c r="AC5" s="584"/>
      <c r="AD5" s="584"/>
    </row>
    <row r="6" spans="1:54" ht="396" customHeight="1">
      <c r="A6" s="590"/>
      <c r="B6" s="590"/>
      <c r="C6" s="590"/>
      <c r="D6" s="590"/>
      <c r="E6" s="590"/>
      <c r="F6" s="590"/>
      <c r="G6" s="590"/>
      <c r="H6" s="590"/>
      <c r="I6" s="590"/>
      <c r="J6" s="591"/>
      <c r="K6" s="590"/>
      <c r="L6" s="590"/>
      <c r="M6" s="590"/>
      <c r="N6" s="590"/>
      <c r="O6" s="590"/>
      <c r="P6" s="590"/>
      <c r="Q6" s="590"/>
      <c r="R6" s="590"/>
      <c r="S6" s="590"/>
      <c r="T6" s="590"/>
      <c r="U6" s="590"/>
      <c r="V6" s="590"/>
      <c r="W6" s="590"/>
      <c r="X6" s="590"/>
      <c r="Y6" s="590"/>
      <c r="Z6" s="590"/>
      <c r="AA6" s="590"/>
      <c r="AB6" s="590"/>
      <c r="AC6" s="590"/>
      <c r="AD6" s="590"/>
    </row>
    <row r="7" spans="1:54" ht="396" customHeight="1" thickBot="1">
      <c r="A7" s="590"/>
      <c r="B7" s="590"/>
      <c r="C7" s="590"/>
      <c r="D7" s="590"/>
      <c r="E7" s="590"/>
      <c r="F7" s="590"/>
      <c r="G7" s="590"/>
      <c r="H7" s="590"/>
      <c r="I7" s="590"/>
      <c r="J7" s="591"/>
      <c r="K7" s="590"/>
      <c r="L7" s="590"/>
      <c r="M7" s="590"/>
      <c r="N7" s="590"/>
      <c r="O7" s="590"/>
      <c r="P7" s="590"/>
      <c r="Q7" s="590"/>
      <c r="R7" s="590"/>
      <c r="S7" s="590"/>
      <c r="T7" s="590"/>
      <c r="U7" s="590"/>
      <c r="V7" s="590"/>
      <c r="W7" s="590"/>
      <c r="X7" s="590"/>
      <c r="Y7" s="590"/>
      <c r="Z7" s="590"/>
      <c r="AA7" s="590"/>
      <c r="AB7" s="590"/>
      <c r="AC7" s="590"/>
      <c r="AD7" s="590"/>
    </row>
    <row r="8" spans="1:54" ht="50" customHeight="1" thickBot="1">
      <c r="A8" s="590"/>
      <c r="B8" s="593"/>
      <c r="C8" s="593" t="s">
        <v>437</v>
      </c>
      <c r="D8" s="594"/>
      <c r="E8" s="594"/>
      <c r="F8" s="594"/>
      <c r="G8" s="594"/>
      <c r="H8" s="594"/>
      <c r="I8" s="594"/>
      <c r="J8" s="594"/>
      <c r="K8" s="594"/>
      <c r="L8" s="594"/>
      <c r="M8" s="594"/>
      <c r="N8" s="594"/>
      <c r="O8" s="594"/>
      <c r="P8" s="594"/>
      <c r="Q8" s="595"/>
      <c r="R8" s="596"/>
      <c r="S8" s="593"/>
      <c r="T8" s="593" t="s">
        <v>438</v>
      </c>
      <c r="U8" s="594"/>
      <c r="V8" s="594"/>
      <c r="W8" s="593"/>
      <c r="X8" s="594"/>
      <c r="Y8" s="594"/>
      <c r="Z8" s="594"/>
      <c r="AA8" s="596"/>
      <c r="AB8" s="596"/>
      <c r="AC8" s="596"/>
      <c r="AD8" s="596"/>
    </row>
    <row r="9" spans="1:54" ht="70" customHeight="1" thickBot="1">
      <c r="A9" s="590"/>
      <c r="B9" s="1077" t="s">
        <v>439</v>
      </c>
      <c r="C9" s="1078"/>
      <c r="D9" s="1078"/>
      <c r="E9" s="1079"/>
      <c r="F9" s="1080" t="s">
        <v>440</v>
      </c>
      <c r="G9" s="1078"/>
      <c r="H9" s="1078"/>
      <c r="I9" s="1079"/>
      <c r="J9" s="1081" t="s">
        <v>441</v>
      </c>
      <c r="K9" s="1078"/>
      <c r="L9" s="1078"/>
      <c r="M9" s="1078"/>
      <c r="N9" s="1082" t="s">
        <v>442</v>
      </c>
      <c r="O9" s="1083"/>
      <c r="P9" s="1083"/>
      <c r="Q9" s="1084"/>
      <c r="R9" s="596"/>
      <c r="S9" s="1085" t="s">
        <v>443</v>
      </c>
      <c r="T9" s="1086"/>
      <c r="U9" s="1086"/>
      <c r="V9" s="1087"/>
      <c r="W9" s="1071" t="s">
        <v>444</v>
      </c>
      <c r="X9" s="1072"/>
      <c r="Y9" s="1072"/>
      <c r="Z9" s="1073"/>
      <c r="AA9" s="596"/>
      <c r="AB9" s="596"/>
      <c r="AC9" s="596"/>
      <c r="AD9" s="596"/>
    </row>
    <row r="10" spans="1:54" ht="70" customHeight="1" thickBot="1">
      <c r="A10" s="590"/>
      <c r="B10" s="597" t="s">
        <v>445</v>
      </c>
      <c r="C10" s="598" t="s">
        <v>446</v>
      </c>
      <c r="D10" s="599" t="s">
        <v>447</v>
      </c>
      <c r="E10" s="600" t="s">
        <v>448</v>
      </c>
      <c r="F10" s="601" t="s">
        <v>445</v>
      </c>
      <c r="G10" s="602" t="s">
        <v>446</v>
      </c>
      <c r="H10" s="603" t="s">
        <v>447</v>
      </c>
      <c r="I10" s="604" t="s">
        <v>448</v>
      </c>
      <c r="J10" s="601" t="s">
        <v>445</v>
      </c>
      <c r="K10" s="602" t="s">
        <v>446</v>
      </c>
      <c r="L10" s="603" t="s">
        <v>447</v>
      </c>
      <c r="M10" s="604" t="s">
        <v>448</v>
      </c>
      <c r="N10" s="605" t="s">
        <v>445</v>
      </c>
      <c r="O10" s="606" t="s">
        <v>446</v>
      </c>
      <c r="P10" s="607" t="s">
        <v>447</v>
      </c>
      <c r="Q10" s="608" t="s">
        <v>448</v>
      </c>
      <c r="R10" s="609"/>
      <c r="S10" s="610" t="s">
        <v>445</v>
      </c>
      <c r="T10" s="602" t="s">
        <v>449</v>
      </c>
      <c r="U10" s="602" t="s">
        <v>447</v>
      </c>
      <c r="V10" s="611" t="s">
        <v>448</v>
      </c>
      <c r="W10" s="610" t="s">
        <v>445</v>
      </c>
      <c r="X10" s="602" t="s">
        <v>450</v>
      </c>
      <c r="Y10" s="602" t="s">
        <v>447</v>
      </c>
      <c r="Z10" s="611" t="s">
        <v>448</v>
      </c>
      <c r="AA10" s="609"/>
      <c r="AB10" s="609"/>
      <c r="AC10" s="609"/>
      <c r="AD10" s="609"/>
    </row>
    <row r="11" spans="1:54" ht="30" customHeight="1">
      <c r="A11" s="590"/>
      <c r="B11" s="1088" t="s">
        <v>451</v>
      </c>
      <c r="C11" s="1091" t="s">
        <v>452</v>
      </c>
      <c r="D11" s="1094">
        <v>16878.75658944</v>
      </c>
      <c r="E11" s="1097">
        <f t="shared" ref="E11:E24" si="0">D11/57704</f>
        <v>0.29250583303479827</v>
      </c>
      <c r="F11" s="612" t="s">
        <v>453</v>
      </c>
      <c r="G11" s="613" t="s">
        <v>454</v>
      </c>
      <c r="H11" s="614">
        <v>1969.30745374</v>
      </c>
      <c r="I11" s="615">
        <f>H11/57704</f>
        <v>3.412774597497574E-2</v>
      </c>
      <c r="J11" s="616" t="s">
        <v>455</v>
      </c>
      <c r="K11" s="613" t="s">
        <v>454</v>
      </c>
      <c r="L11" s="614">
        <v>1969.30745374</v>
      </c>
      <c r="M11" s="615">
        <v>3.4115330499999999E-2</v>
      </c>
      <c r="N11" s="617" t="s">
        <v>455</v>
      </c>
      <c r="O11" s="618" t="s">
        <v>454</v>
      </c>
      <c r="P11" s="619">
        <v>1969.30745374</v>
      </c>
      <c r="Q11" s="620">
        <f t="shared" ref="Q11:Q24" si="1">P11/57704</f>
        <v>3.412774597497574E-2</v>
      </c>
      <c r="R11" s="621"/>
      <c r="S11" s="1100" t="s">
        <v>456</v>
      </c>
      <c r="T11" s="1111" t="s">
        <v>457</v>
      </c>
      <c r="U11" s="1094">
        <v>23998.613287289998</v>
      </c>
      <c r="V11" s="1097">
        <v>0.4159176510011845</v>
      </c>
      <c r="W11" s="622" t="s">
        <v>458</v>
      </c>
      <c r="X11" s="618" t="s">
        <v>459</v>
      </c>
      <c r="Y11" s="623">
        <v>8391.9499784700001</v>
      </c>
      <c r="Z11" s="624">
        <v>0.14544007524856559</v>
      </c>
      <c r="AA11" s="621"/>
      <c r="AB11" s="621"/>
      <c r="AC11" s="621"/>
      <c r="AD11" s="621"/>
    </row>
    <row r="12" spans="1:54" ht="30" customHeight="1">
      <c r="A12" s="590"/>
      <c r="B12" s="1089"/>
      <c r="C12" s="1092"/>
      <c r="D12" s="1095"/>
      <c r="E12" s="1098">
        <f t="shared" si="0"/>
        <v>0</v>
      </c>
      <c r="F12" s="1105" t="s">
        <v>460</v>
      </c>
      <c r="G12" s="1103" t="s">
        <v>461</v>
      </c>
      <c r="H12" s="1107">
        <v>14909.449135700001</v>
      </c>
      <c r="I12" s="1109">
        <f>H12/57704</f>
        <v>0.25837808705982257</v>
      </c>
      <c r="J12" s="625" t="s">
        <v>129</v>
      </c>
      <c r="K12" s="626" t="s">
        <v>462</v>
      </c>
      <c r="L12" s="627">
        <v>9428.4320444099994</v>
      </c>
      <c r="M12" s="628">
        <v>0.1633335997</v>
      </c>
      <c r="N12" s="629" t="s">
        <v>129</v>
      </c>
      <c r="O12" s="630" t="s">
        <v>462</v>
      </c>
      <c r="P12" s="631">
        <v>9428.4320444099994</v>
      </c>
      <c r="Q12" s="632">
        <f t="shared" si="1"/>
        <v>0.163393041113441</v>
      </c>
      <c r="R12" s="621"/>
      <c r="S12" s="1101"/>
      <c r="T12" s="1112"/>
      <c r="U12" s="1095"/>
      <c r="V12" s="1098"/>
      <c r="W12" s="633" t="s">
        <v>463</v>
      </c>
      <c r="X12" s="630" t="s">
        <v>464</v>
      </c>
      <c r="Y12" s="634">
        <v>8975.7521618299997</v>
      </c>
      <c r="Z12" s="635">
        <v>0.15555789455111049</v>
      </c>
      <c r="AA12" s="621"/>
      <c r="AB12" s="621"/>
      <c r="AC12" s="621"/>
      <c r="AD12" s="621"/>
    </row>
    <row r="13" spans="1:54" ht="30" customHeight="1" thickBot="1">
      <c r="A13" s="590"/>
      <c r="B13" s="1090"/>
      <c r="C13" s="1093"/>
      <c r="D13" s="1096"/>
      <c r="E13" s="1099">
        <f t="shared" si="0"/>
        <v>0</v>
      </c>
      <c r="F13" s="1106"/>
      <c r="G13" s="1104"/>
      <c r="H13" s="1108"/>
      <c r="I13" s="1110"/>
      <c r="J13" s="636" t="s">
        <v>465</v>
      </c>
      <c r="K13" s="637" t="s">
        <v>466</v>
      </c>
      <c r="L13" s="638">
        <v>5481.01709132</v>
      </c>
      <c r="M13" s="639">
        <v>9.4950490999999998E-2</v>
      </c>
      <c r="N13" s="640" t="s">
        <v>465</v>
      </c>
      <c r="O13" s="641" t="s">
        <v>466</v>
      </c>
      <c r="P13" s="642">
        <v>5481.01709132</v>
      </c>
      <c r="Q13" s="643">
        <f t="shared" si="1"/>
        <v>9.4985045946901422E-2</v>
      </c>
      <c r="R13" s="621"/>
      <c r="S13" s="1102"/>
      <c r="T13" s="1113"/>
      <c r="U13" s="1096"/>
      <c r="V13" s="1099"/>
      <c r="W13" s="644" t="s">
        <v>467</v>
      </c>
      <c r="X13" s="641" t="s">
        <v>468</v>
      </c>
      <c r="Y13" s="645">
        <v>6630.9111469899999</v>
      </c>
      <c r="Z13" s="646">
        <v>0.11491968120150842</v>
      </c>
      <c r="AA13" s="621"/>
      <c r="AB13" s="621"/>
      <c r="AC13" s="621"/>
      <c r="AD13" s="621"/>
    </row>
    <row r="14" spans="1:54" ht="30" customHeight="1" thickBot="1">
      <c r="A14" s="590"/>
      <c r="B14" s="1088" t="s">
        <v>469</v>
      </c>
      <c r="C14" s="1091" t="s">
        <v>470</v>
      </c>
      <c r="D14" s="1094">
        <v>28749.068220428999</v>
      </c>
      <c r="E14" s="1097">
        <f t="shared" si="0"/>
        <v>0.49821621066874044</v>
      </c>
      <c r="F14" s="612" t="s">
        <v>471</v>
      </c>
      <c r="G14" s="613" t="s">
        <v>472</v>
      </c>
      <c r="H14" s="614">
        <v>941.66734722900003</v>
      </c>
      <c r="I14" s="615">
        <f>H14/57704</f>
        <v>1.6318926716154859E-2</v>
      </c>
      <c r="J14" s="647" t="s">
        <v>473</v>
      </c>
      <c r="K14" s="613" t="s">
        <v>472</v>
      </c>
      <c r="L14" s="614">
        <v>941.66734722900003</v>
      </c>
      <c r="M14" s="615">
        <v>1.6312989999999999E-2</v>
      </c>
      <c r="N14" s="617" t="s">
        <v>473</v>
      </c>
      <c r="O14" s="618" t="s">
        <v>472</v>
      </c>
      <c r="P14" s="619">
        <v>941.66734722900003</v>
      </c>
      <c r="Q14" s="620">
        <f t="shared" si="1"/>
        <v>1.6318926716154859E-2</v>
      </c>
      <c r="R14" s="621"/>
      <c r="S14" s="648" t="s">
        <v>474</v>
      </c>
      <c r="T14" s="649" t="s">
        <v>475</v>
      </c>
      <c r="U14" s="650">
        <v>7813.0212530700001</v>
      </c>
      <c r="V14" s="651">
        <v>0.13540671737563373</v>
      </c>
      <c r="W14" s="652" t="s">
        <v>474</v>
      </c>
      <c r="X14" s="653" t="s">
        <v>476</v>
      </c>
      <c r="Y14" s="654">
        <v>7813.0212530700001</v>
      </c>
      <c r="Z14" s="655">
        <v>0.13540671737563373</v>
      </c>
      <c r="AA14" s="621"/>
      <c r="AB14" s="621"/>
      <c r="AC14" s="621"/>
      <c r="AD14" s="621"/>
    </row>
    <row r="15" spans="1:54" ht="30" customHeight="1" thickBot="1">
      <c r="A15" s="590"/>
      <c r="B15" s="1089"/>
      <c r="C15" s="1092"/>
      <c r="D15" s="1095"/>
      <c r="E15" s="1098">
        <f t="shared" si="0"/>
        <v>0</v>
      </c>
      <c r="F15" s="1105" t="s">
        <v>477</v>
      </c>
      <c r="G15" s="1103" t="s">
        <v>478</v>
      </c>
      <c r="H15" s="1107">
        <v>27807.4008732</v>
      </c>
      <c r="I15" s="1109">
        <f>H15/57704</f>
        <v>0.48189728395258563</v>
      </c>
      <c r="J15" s="656" t="s">
        <v>479</v>
      </c>
      <c r="K15" s="626" t="s">
        <v>480</v>
      </c>
      <c r="L15" s="627">
        <v>14172.240967</v>
      </c>
      <c r="M15" s="628">
        <v>0.24551305270000001</v>
      </c>
      <c r="N15" s="1114" t="s">
        <v>481</v>
      </c>
      <c r="O15" s="1117" t="s">
        <v>482</v>
      </c>
      <c r="P15" s="1120">
        <v>16244.186582498</v>
      </c>
      <c r="Q15" s="1126">
        <f t="shared" si="1"/>
        <v>0.28150884830337586</v>
      </c>
      <c r="R15" s="621"/>
      <c r="S15" s="648" t="s">
        <v>483</v>
      </c>
      <c r="T15" s="649" t="s">
        <v>484</v>
      </c>
      <c r="U15" s="650">
        <v>2306.25755321</v>
      </c>
      <c r="V15" s="651">
        <v>3.9969527099420164E-2</v>
      </c>
      <c r="W15" s="657" t="s">
        <v>485</v>
      </c>
      <c r="X15" s="653" t="s">
        <v>486</v>
      </c>
      <c r="Y15" s="654">
        <v>2306.25755321</v>
      </c>
      <c r="Z15" s="655">
        <v>3.9969527099420164E-2</v>
      </c>
      <c r="AA15" s="621"/>
      <c r="AB15" s="621"/>
      <c r="AC15" s="621"/>
      <c r="AD15" s="621"/>
    </row>
    <row r="16" spans="1:54" ht="30" customHeight="1">
      <c r="A16" s="590"/>
      <c r="B16" s="1089"/>
      <c r="C16" s="1092"/>
      <c r="D16" s="1095"/>
      <c r="E16" s="1098">
        <f t="shared" si="0"/>
        <v>0</v>
      </c>
      <c r="F16" s="1105"/>
      <c r="G16" s="1103"/>
      <c r="H16" s="1107"/>
      <c r="I16" s="1109"/>
      <c r="J16" s="658" t="s">
        <v>487</v>
      </c>
      <c r="K16" s="626" t="s">
        <v>488</v>
      </c>
      <c r="L16" s="627">
        <v>1807.1385575300001</v>
      </c>
      <c r="M16" s="628">
        <v>3.1305994900000002E-2</v>
      </c>
      <c r="N16" s="1115"/>
      <c r="O16" s="1118"/>
      <c r="P16" s="1121"/>
      <c r="Q16" s="1128">
        <f t="shared" si="1"/>
        <v>0</v>
      </c>
      <c r="R16" s="621"/>
      <c r="S16" s="1100" t="s">
        <v>489</v>
      </c>
      <c r="T16" s="1111" t="s">
        <v>490</v>
      </c>
      <c r="U16" s="1094">
        <v>23582.504197670001</v>
      </c>
      <c r="V16" s="1097">
        <v>0.40870610452376155</v>
      </c>
      <c r="W16" s="659" t="s">
        <v>491</v>
      </c>
      <c r="X16" s="618" t="s">
        <v>492</v>
      </c>
      <c r="Y16" s="623">
        <v>15385.5018468</v>
      </c>
      <c r="Z16" s="624">
        <v>0.26664464779656644</v>
      </c>
      <c r="AA16" s="621"/>
      <c r="AB16" s="621"/>
      <c r="AC16" s="621"/>
      <c r="AD16" s="621"/>
    </row>
    <row r="17" spans="1:30" ht="30" customHeight="1" thickBot="1">
      <c r="A17" s="590"/>
      <c r="B17" s="1089"/>
      <c r="C17" s="1092"/>
      <c r="D17" s="1095"/>
      <c r="E17" s="1098">
        <f t="shared" si="0"/>
        <v>0</v>
      </c>
      <c r="F17" s="1105"/>
      <c r="G17" s="1103"/>
      <c r="H17" s="1107"/>
      <c r="I17" s="1109"/>
      <c r="J17" s="660" t="s">
        <v>493</v>
      </c>
      <c r="K17" s="626" t="s">
        <v>494</v>
      </c>
      <c r="L17" s="627">
        <v>264.80705796799998</v>
      </c>
      <c r="M17" s="628">
        <v>4.5873894999999996E-3</v>
      </c>
      <c r="N17" s="1116"/>
      <c r="O17" s="1119"/>
      <c r="P17" s="1122"/>
      <c r="Q17" s="1129">
        <f t="shared" si="1"/>
        <v>0</v>
      </c>
      <c r="R17" s="621"/>
      <c r="S17" s="1102"/>
      <c r="T17" s="1113"/>
      <c r="U17" s="1096"/>
      <c r="V17" s="1099"/>
      <c r="W17" s="661" t="s">
        <v>495</v>
      </c>
      <c r="X17" s="641" t="s">
        <v>496</v>
      </c>
      <c r="Y17" s="645">
        <v>8197.0023508699996</v>
      </c>
      <c r="Z17" s="646">
        <v>0.14206145672719508</v>
      </c>
      <c r="AA17" s="621"/>
      <c r="AB17" s="621"/>
      <c r="AC17" s="621"/>
      <c r="AD17" s="621"/>
    </row>
    <row r="18" spans="1:30" ht="30" customHeight="1">
      <c r="A18" s="590"/>
      <c r="B18" s="1089"/>
      <c r="C18" s="1092"/>
      <c r="D18" s="1095"/>
      <c r="E18" s="1098">
        <f t="shared" si="0"/>
        <v>0</v>
      </c>
      <c r="F18" s="1105"/>
      <c r="G18" s="1103"/>
      <c r="H18" s="1107"/>
      <c r="I18" s="1109"/>
      <c r="J18" s="662" t="s">
        <v>497</v>
      </c>
      <c r="K18" s="626" t="s">
        <v>498</v>
      </c>
      <c r="L18" s="627">
        <v>11398.349249000001</v>
      </c>
      <c r="M18" s="628">
        <v>0.19745949330000001</v>
      </c>
      <c r="N18" s="1114" t="s">
        <v>499</v>
      </c>
      <c r="O18" s="1117" t="s">
        <v>500</v>
      </c>
      <c r="P18" s="1120">
        <v>11563.214290681</v>
      </c>
      <c r="Q18" s="1126">
        <f t="shared" si="1"/>
        <v>0.20038843564884584</v>
      </c>
      <c r="R18" s="621"/>
      <c r="S18" s="590"/>
      <c r="T18" s="590"/>
      <c r="U18" s="590"/>
      <c r="V18" s="590"/>
      <c r="W18" s="590"/>
      <c r="X18" s="590"/>
      <c r="Y18" s="590"/>
      <c r="Z18" s="590"/>
      <c r="AA18" s="621"/>
      <c r="AB18" s="621"/>
      <c r="AC18" s="621"/>
      <c r="AD18" s="621"/>
    </row>
    <row r="19" spans="1:30" ht="30" customHeight="1" thickBot="1">
      <c r="A19" s="590"/>
      <c r="B19" s="1090"/>
      <c r="C19" s="1093"/>
      <c r="D19" s="1096"/>
      <c r="E19" s="1099">
        <f t="shared" si="0"/>
        <v>0</v>
      </c>
      <c r="F19" s="1106"/>
      <c r="G19" s="1104"/>
      <c r="H19" s="1108"/>
      <c r="I19" s="1110"/>
      <c r="J19" s="663" t="s">
        <v>501</v>
      </c>
      <c r="K19" s="637" t="s">
        <v>502</v>
      </c>
      <c r="L19" s="638">
        <v>164.86504168100001</v>
      </c>
      <c r="M19" s="639">
        <v>2.8560423000000001E-3</v>
      </c>
      <c r="N19" s="1123"/>
      <c r="O19" s="1124"/>
      <c r="P19" s="1125"/>
      <c r="Q19" s="1127">
        <f t="shared" si="1"/>
        <v>0</v>
      </c>
      <c r="R19" s="621"/>
      <c r="S19" s="664"/>
      <c r="T19" s="664"/>
      <c r="U19" s="664"/>
      <c r="V19" s="664"/>
      <c r="W19" s="664"/>
      <c r="X19" s="664"/>
      <c r="Y19" s="664"/>
      <c r="Z19" s="664"/>
      <c r="AA19" s="621"/>
      <c r="AB19" s="621"/>
      <c r="AC19" s="621"/>
      <c r="AD19" s="621"/>
    </row>
    <row r="20" spans="1:30" ht="30" customHeight="1">
      <c r="A20" s="590"/>
      <c r="B20" s="1088" t="s">
        <v>503</v>
      </c>
      <c r="C20" s="1131" t="s">
        <v>504</v>
      </c>
      <c r="D20" s="1094">
        <v>6409.2899851899992</v>
      </c>
      <c r="E20" s="1097">
        <f t="shared" si="0"/>
        <v>0.11107184918185913</v>
      </c>
      <c r="F20" s="1133" t="s">
        <v>503</v>
      </c>
      <c r="G20" s="1134" t="s">
        <v>505</v>
      </c>
      <c r="H20" s="1135">
        <v>6409.2899851899992</v>
      </c>
      <c r="I20" s="1136">
        <f>H20/57704</f>
        <v>0.11107184918185913</v>
      </c>
      <c r="J20" s="665" t="s">
        <v>506</v>
      </c>
      <c r="K20" s="613" t="s">
        <v>507</v>
      </c>
      <c r="L20" s="614">
        <v>3169.1734955299999</v>
      </c>
      <c r="M20" s="615">
        <v>5.4901229900000001E-2</v>
      </c>
      <c r="N20" s="1137" t="s">
        <v>503</v>
      </c>
      <c r="O20" s="1138" t="s">
        <v>505</v>
      </c>
      <c r="P20" s="1139">
        <v>6409.2899851799993</v>
      </c>
      <c r="Q20" s="1130">
        <f t="shared" si="1"/>
        <v>0.11107184918168583</v>
      </c>
      <c r="R20" s="621"/>
      <c r="S20" s="666"/>
      <c r="T20" s="666"/>
      <c r="U20" s="666"/>
      <c r="V20" s="666"/>
      <c r="W20" s="666"/>
      <c r="X20" s="666"/>
      <c r="Y20" s="666"/>
      <c r="Z20" s="666"/>
      <c r="AA20" s="621"/>
      <c r="AB20" s="621"/>
      <c r="AC20" s="621"/>
      <c r="AD20" s="621"/>
    </row>
    <row r="21" spans="1:30" ht="30" customHeight="1" thickBot="1">
      <c r="A21" s="590"/>
      <c r="B21" s="1090"/>
      <c r="C21" s="1132"/>
      <c r="D21" s="1096"/>
      <c r="E21" s="1099">
        <f t="shared" si="0"/>
        <v>0</v>
      </c>
      <c r="F21" s="1106"/>
      <c r="G21" s="1104"/>
      <c r="H21" s="1108"/>
      <c r="I21" s="1110"/>
      <c r="J21" s="667" t="s">
        <v>508</v>
      </c>
      <c r="K21" s="637" t="s">
        <v>509</v>
      </c>
      <c r="L21" s="638">
        <v>3240.1164896499999</v>
      </c>
      <c r="M21" s="639">
        <v>5.6130211999999999E-2</v>
      </c>
      <c r="N21" s="1123"/>
      <c r="O21" s="1124"/>
      <c r="P21" s="1125"/>
      <c r="Q21" s="1127">
        <f t="shared" si="1"/>
        <v>0</v>
      </c>
      <c r="R21" s="621"/>
      <c r="S21" s="668"/>
      <c r="T21" s="668"/>
      <c r="U21" s="668"/>
      <c r="V21" s="668"/>
      <c r="W21" s="668"/>
      <c r="X21" s="668"/>
      <c r="Y21" s="668"/>
      <c r="Z21" s="668"/>
      <c r="AA21" s="621"/>
      <c r="AB21" s="621"/>
      <c r="AC21" s="621"/>
      <c r="AD21" s="621"/>
    </row>
    <row r="22" spans="1:30" ht="30" customHeight="1">
      <c r="A22" s="590"/>
      <c r="B22" s="1088" t="s">
        <v>510</v>
      </c>
      <c r="C22" s="1091" t="s">
        <v>511</v>
      </c>
      <c r="D22" s="1094">
        <v>5666.8908595474995</v>
      </c>
      <c r="E22" s="1097">
        <f t="shared" si="0"/>
        <v>9.8206205107921454E-2</v>
      </c>
      <c r="F22" s="1140" t="s">
        <v>512</v>
      </c>
      <c r="G22" s="1142" t="s">
        <v>513</v>
      </c>
      <c r="H22" s="1143">
        <v>5571.9950058199993</v>
      </c>
      <c r="I22" s="1144">
        <f>H22/57704</f>
        <v>9.6561676934354621E-2</v>
      </c>
      <c r="J22" s="669" t="s">
        <v>514</v>
      </c>
      <c r="K22" s="670" t="s">
        <v>515</v>
      </c>
      <c r="L22" s="671">
        <v>1002.71208732</v>
      </c>
      <c r="M22" s="672">
        <v>1.7370499599999999E-2</v>
      </c>
      <c r="N22" s="1115" t="s">
        <v>512</v>
      </c>
      <c r="O22" s="1118" t="s">
        <v>513</v>
      </c>
      <c r="P22" s="1121">
        <v>5571.9950058200002</v>
      </c>
      <c r="Q22" s="1128">
        <f t="shared" si="1"/>
        <v>9.6561676934354634E-2</v>
      </c>
      <c r="R22" s="621"/>
      <c r="S22" s="673"/>
      <c r="T22" s="673"/>
      <c r="U22" s="673"/>
      <c r="V22" s="673"/>
      <c r="W22" s="673"/>
      <c r="X22" s="673"/>
      <c r="Y22" s="673"/>
      <c r="Z22" s="673"/>
      <c r="AA22" s="621"/>
      <c r="AB22" s="621"/>
      <c r="AC22" s="621"/>
      <c r="AD22" s="621"/>
    </row>
    <row r="23" spans="1:30" ht="30" customHeight="1">
      <c r="A23" s="590"/>
      <c r="B23" s="1089"/>
      <c r="C23" s="1092"/>
      <c r="D23" s="1095"/>
      <c r="E23" s="1098">
        <f t="shared" si="0"/>
        <v>0</v>
      </c>
      <c r="F23" s="1141"/>
      <c r="G23" s="1103"/>
      <c r="H23" s="1107"/>
      <c r="I23" s="1145"/>
      <c r="J23" s="674" t="s">
        <v>516</v>
      </c>
      <c r="K23" s="626" t="s">
        <v>517</v>
      </c>
      <c r="L23" s="627">
        <v>4569.2829185000001</v>
      </c>
      <c r="M23" s="628">
        <v>7.9156048800000003E-2</v>
      </c>
      <c r="N23" s="1116"/>
      <c r="O23" s="1119"/>
      <c r="P23" s="1122"/>
      <c r="Q23" s="1129">
        <f t="shared" si="1"/>
        <v>0</v>
      </c>
      <c r="R23" s="621"/>
      <c r="S23" s="664"/>
      <c r="T23" s="664"/>
      <c r="U23" s="664"/>
      <c r="V23" s="664"/>
      <c r="W23" s="664"/>
      <c r="X23" s="664"/>
      <c r="Y23" s="664"/>
      <c r="Z23" s="664"/>
      <c r="AA23" s="621"/>
      <c r="AB23" s="621"/>
      <c r="AC23" s="621"/>
      <c r="AD23" s="621"/>
    </row>
    <row r="24" spans="1:30" ht="30" customHeight="1" thickBot="1">
      <c r="A24" s="590"/>
      <c r="B24" s="1090"/>
      <c r="C24" s="1093"/>
      <c r="D24" s="1096"/>
      <c r="E24" s="1099">
        <f t="shared" si="0"/>
        <v>0</v>
      </c>
      <c r="F24" s="675" t="s">
        <v>518</v>
      </c>
      <c r="G24" s="676" t="s">
        <v>519</v>
      </c>
      <c r="H24" s="677">
        <v>94.895853727500011</v>
      </c>
      <c r="I24" s="678">
        <f>H24/57704</f>
        <v>1.644528173566824E-3</v>
      </c>
      <c r="J24" s="679" t="s">
        <v>520</v>
      </c>
      <c r="K24" s="637" t="s">
        <v>519</v>
      </c>
      <c r="L24" s="638">
        <v>94.895853727499997</v>
      </c>
      <c r="M24" s="639">
        <v>1.6439299E-3</v>
      </c>
      <c r="N24" s="640" t="s">
        <v>520</v>
      </c>
      <c r="O24" s="641" t="s">
        <v>519</v>
      </c>
      <c r="P24" s="642">
        <v>94.895853727499997</v>
      </c>
      <c r="Q24" s="643">
        <f t="shared" si="1"/>
        <v>1.6445281735668238E-3</v>
      </c>
      <c r="R24" s="621"/>
      <c r="S24" s="664"/>
      <c r="T24" s="664"/>
      <c r="U24" s="664"/>
      <c r="V24" s="664"/>
      <c r="W24" s="664"/>
      <c r="X24" s="664"/>
      <c r="Y24" s="664"/>
      <c r="Z24" s="664"/>
      <c r="AA24" s="621"/>
      <c r="AB24" s="621"/>
      <c r="AC24" s="621"/>
      <c r="AD24" s="621"/>
    </row>
    <row r="25" spans="1:30" ht="22" customHeight="1">
      <c r="A25" s="590"/>
      <c r="B25" s="590"/>
      <c r="C25" s="590"/>
      <c r="D25" s="590"/>
      <c r="E25" s="590"/>
      <c r="F25" s="590"/>
      <c r="G25" s="590"/>
      <c r="H25" s="590"/>
      <c r="I25" s="590"/>
      <c r="J25" s="591"/>
      <c r="K25" s="590"/>
      <c r="L25" s="590"/>
      <c r="M25" s="590"/>
      <c r="N25" s="590"/>
      <c r="O25" s="590"/>
      <c r="P25" s="590"/>
      <c r="Q25" s="590"/>
      <c r="R25" s="590"/>
      <c r="S25" s="666"/>
      <c r="T25" s="666"/>
      <c r="U25" s="666"/>
      <c r="V25" s="666"/>
      <c r="W25" s="666"/>
      <c r="X25" s="666"/>
      <c r="Y25" s="666"/>
      <c r="Z25" s="666"/>
      <c r="AA25" s="621"/>
      <c r="AB25" s="590"/>
      <c r="AC25" s="590"/>
      <c r="AD25" s="590"/>
    </row>
    <row r="26" spans="1:30" s="680" customFormat="1" ht="20" customHeight="1">
      <c r="A26" s="664"/>
      <c r="B26" s="664"/>
      <c r="C26" s="668" t="s">
        <v>521</v>
      </c>
      <c r="D26" s="664"/>
      <c r="E26" s="664"/>
      <c r="F26" s="664"/>
      <c r="G26" s="664"/>
      <c r="H26" s="664"/>
      <c r="I26" s="664"/>
      <c r="J26" s="664"/>
      <c r="K26" s="664"/>
      <c r="L26" s="664"/>
      <c r="M26" s="664"/>
      <c r="N26" s="664"/>
      <c r="O26" s="664"/>
      <c r="P26" s="664"/>
      <c r="Q26" s="664"/>
      <c r="R26" s="664"/>
      <c r="S26" s="664"/>
      <c r="T26" s="664"/>
      <c r="U26" s="664"/>
      <c r="V26" s="664"/>
      <c r="W26" s="664"/>
      <c r="X26" s="664"/>
      <c r="Y26" s="664"/>
      <c r="Z26" s="664"/>
      <c r="AA26" s="621"/>
      <c r="AB26" s="664"/>
      <c r="AC26" s="664"/>
      <c r="AD26" s="664"/>
    </row>
    <row r="27" spans="1:30" s="682" customFormat="1" ht="20" customHeight="1">
      <c r="A27" s="666"/>
      <c r="B27" s="666"/>
      <c r="C27" s="681" t="s">
        <v>74</v>
      </c>
      <c r="D27" s="666"/>
      <c r="E27" s="666"/>
      <c r="F27" s="666"/>
      <c r="G27" s="666"/>
      <c r="H27" s="666"/>
      <c r="I27" s="666"/>
      <c r="J27" s="666"/>
      <c r="K27" s="666"/>
      <c r="L27" s="666"/>
      <c r="M27" s="666"/>
      <c r="N27" s="666"/>
      <c r="O27" s="666"/>
      <c r="P27" s="666"/>
      <c r="Q27" s="666"/>
      <c r="R27" s="666"/>
      <c r="S27" s="666"/>
      <c r="T27" s="666"/>
      <c r="U27" s="666"/>
      <c r="V27" s="666"/>
      <c r="W27" s="666"/>
      <c r="X27" s="666"/>
      <c r="Y27" s="666"/>
      <c r="Z27" s="666"/>
      <c r="AA27" s="621"/>
      <c r="AB27" s="666"/>
      <c r="AC27" s="666"/>
      <c r="AD27" s="666"/>
    </row>
    <row r="28" spans="1:30" s="684" customFormat="1" ht="20" customHeight="1">
      <c r="A28" s="668"/>
      <c r="B28" s="668"/>
      <c r="C28" s="683" t="s">
        <v>522</v>
      </c>
      <c r="D28" s="668"/>
      <c r="E28" s="668"/>
      <c r="F28" s="668"/>
      <c r="G28" s="668"/>
      <c r="H28" s="668"/>
      <c r="I28" s="668"/>
      <c r="J28" s="668"/>
      <c r="K28" s="668"/>
      <c r="L28" s="668"/>
      <c r="M28" s="668"/>
      <c r="N28" s="668"/>
      <c r="O28" s="668"/>
      <c r="P28" s="668"/>
      <c r="Q28" s="668"/>
      <c r="R28" s="668"/>
      <c r="S28" s="664"/>
      <c r="T28" s="664"/>
      <c r="U28" s="664"/>
      <c r="V28" s="664"/>
      <c r="W28" s="664"/>
      <c r="X28" s="664"/>
      <c r="Y28" s="664"/>
      <c r="Z28" s="664"/>
      <c r="AA28" s="621"/>
      <c r="AB28" s="668"/>
      <c r="AC28" s="668"/>
      <c r="AD28" s="668"/>
    </row>
    <row r="29" spans="1:30" s="686" customFormat="1" ht="200" customHeight="1">
      <c r="A29" s="673"/>
      <c r="B29" s="673"/>
      <c r="C29" s="673"/>
      <c r="D29" s="673"/>
      <c r="E29" s="673"/>
      <c r="F29" s="673"/>
      <c r="G29" s="673"/>
      <c r="H29" s="673"/>
      <c r="I29" s="673"/>
      <c r="J29" s="673"/>
      <c r="K29" s="685"/>
      <c r="L29" s="673"/>
      <c r="M29" s="673"/>
      <c r="N29" s="673"/>
      <c r="O29" s="673"/>
      <c r="P29" s="673"/>
      <c r="Q29" s="673"/>
      <c r="R29" s="673"/>
      <c r="S29" s="666"/>
      <c r="T29" s="666"/>
      <c r="U29" s="666"/>
      <c r="V29" s="666"/>
      <c r="W29" s="666"/>
      <c r="X29" s="666"/>
      <c r="Y29" s="666"/>
      <c r="Z29" s="666"/>
      <c r="AA29" s="621"/>
      <c r="AB29" s="673"/>
      <c r="AC29" s="673"/>
      <c r="AD29" s="673"/>
    </row>
    <row r="30" spans="1:30" ht="200" customHeight="1">
      <c r="A30" s="590"/>
      <c r="B30" s="590"/>
      <c r="C30" s="590"/>
      <c r="D30" s="590"/>
      <c r="E30" s="590"/>
      <c r="F30" s="590"/>
      <c r="G30" s="590"/>
      <c r="H30" s="590"/>
      <c r="I30" s="590"/>
      <c r="J30" s="591"/>
      <c r="K30" s="590"/>
      <c r="L30" s="590"/>
      <c r="M30" s="590"/>
      <c r="N30" s="590"/>
      <c r="O30" s="590"/>
      <c r="P30" s="590"/>
      <c r="Q30" s="590"/>
      <c r="R30" s="590"/>
      <c r="S30" s="664"/>
      <c r="T30" s="664"/>
      <c r="U30" s="664"/>
      <c r="V30" s="664"/>
      <c r="W30" s="664"/>
      <c r="X30" s="664"/>
      <c r="Y30" s="664"/>
      <c r="Z30" s="664"/>
      <c r="AA30" s="621"/>
      <c r="AB30" s="590"/>
      <c r="AC30" s="590"/>
      <c r="AD30" s="590"/>
    </row>
    <row r="31" spans="1:30" ht="200" customHeight="1">
      <c r="A31" s="590"/>
      <c r="B31" s="590"/>
      <c r="C31" s="590"/>
      <c r="D31" s="590"/>
      <c r="E31" s="590"/>
      <c r="F31" s="590"/>
      <c r="G31" s="590"/>
      <c r="H31" s="590"/>
      <c r="I31" s="590"/>
      <c r="J31" s="591"/>
      <c r="K31" s="590"/>
      <c r="L31" s="590"/>
      <c r="M31" s="590"/>
      <c r="N31" s="590"/>
      <c r="O31" s="590"/>
      <c r="P31" s="590"/>
      <c r="Q31" s="590"/>
      <c r="R31" s="590"/>
      <c r="S31" s="666"/>
      <c r="T31" s="666"/>
      <c r="U31" s="666"/>
      <c r="V31" s="666"/>
      <c r="W31" s="666"/>
      <c r="X31" s="666"/>
      <c r="Y31" s="666"/>
      <c r="Z31" s="666"/>
      <c r="AA31" s="621"/>
      <c r="AB31" s="590"/>
      <c r="AC31" s="590"/>
      <c r="AD31" s="590"/>
    </row>
    <row r="37" spans="10:10">
      <c r="J37" s="592"/>
    </row>
    <row r="38" spans="10:10">
      <c r="J38" s="592"/>
    </row>
    <row r="39" spans="10:10">
      <c r="J39" s="592"/>
    </row>
    <row r="40" spans="10:10">
      <c r="J40" s="592"/>
    </row>
    <row r="41" spans="10:10">
      <c r="J41" s="592"/>
    </row>
    <row r="42" spans="10:10">
      <c r="J42" s="592"/>
    </row>
    <row r="43" spans="10:10">
      <c r="J43" s="592"/>
    </row>
    <row r="44" spans="10:10">
      <c r="J44" s="592"/>
    </row>
    <row r="45" spans="10:10">
      <c r="J45" s="592"/>
    </row>
    <row r="46" spans="10:10">
      <c r="J46" s="592"/>
    </row>
  </sheetData>
  <mergeCells count="68">
    <mergeCell ref="Q22:Q23"/>
    <mergeCell ref="B22:B24"/>
    <mergeCell ref="C22:C24"/>
    <mergeCell ref="D22:D24"/>
    <mergeCell ref="E22:E24"/>
    <mergeCell ref="F22:F23"/>
    <mergeCell ref="G22:G23"/>
    <mergeCell ref="H22:H23"/>
    <mergeCell ref="I22:I23"/>
    <mergeCell ref="N22:N23"/>
    <mergeCell ref="O22:O23"/>
    <mergeCell ref="P22:P23"/>
    <mergeCell ref="Q20:Q21"/>
    <mergeCell ref="B20:B21"/>
    <mergeCell ref="C20:C21"/>
    <mergeCell ref="D20:D21"/>
    <mergeCell ref="E20:E21"/>
    <mergeCell ref="F20:F21"/>
    <mergeCell ref="G20:G21"/>
    <mergeCell ref="H20:H21"/>
    <mergeCell ref="I20:I21"/>
    <mergeCell ref="N20:N21"/>
    <mergeCell ref="O20:O21"/>
    <mergeCell ref="P20:P21"/>
    <mergeCell ref="V16:V17"/>
    <mergeCell ref="N18:N19"/>
    <mergeCell ref="O18:O19"/>
    <mergeCell ref="P18:P19"/>
    <mergeCell ref="Q18:Q19"/>
    <mergeCell ref="Q15:Q17"/>
    <mergeCell ref="B14:B19"/>
    <mergeCell ref="C14:C19"/>
    <mergeCell ref="D14:D19"/>
    <mergeCell ref="E14:E19"/>
    <mergeCell ref="F15:F19"/>
    <mergeCell ref="G15:G19"/>
    <mergeCell ref="U11:U13"/>
    <mergeCell ref="V11:V13"/>
    <mergeCell ref="F12:F13"/>
    <mergeCell ref="G12:G13"/>
    <mergeCell ref="H12:H13"/>
    <mergeCell ref="I12:I13"/>
    <mergeCell ref="T11:T13"/>
    <mergeCell ref="H15:H19"/>
    <mergeCell ref="I15:I19"/>
    <mergeCell ref="N15:N17"/>
    <mergeCell ref="O15:O17"/>
    <mergeCell ref="P15:P17"/>
    <mergeCell ref="S16:S17"/>
    <mergeCell ref="T16:T17"/>
    <mergeCell ref="U16:U17"/>
    <mergeCell ref="B11:B13"/>
    <mergeCell ref="C11:C13"/>
    <mergeCell ref="D11:D13"/>
    <mergeCell ref="E11:E13"/>
    <mergeCell ref="S11:S13"/>
    <mergeCell ref="W9:Z9"/>
    <mergeCell ref="C4:H4"/>
    <mergeCell ref="K4:P4"/>
    <mergeCell ref="T4:Y4"/>
    <mergeCell ref="C5:G5"/>
    <mergeCell ref="K5:O5"/>
    <mergeCell ref="T5:X5"/>
    <mergeCell ref="B9:E9"/>
    <mergeCell ref="F9:I9"/>
    <mergeCell ref="J9:M9"/>
    <mergeCell ref="N9:Q9"/>
    <mergeCell ref="S9:V9"/>
  </mergeCells>
  <hyperlinks>
    <hyperlink ref="C27" r:id="rId1" xr:uid="{00000000-0004-0000-0800-000000000000}"/>
    <hyperlink ref="C28" r:id="rId2" location="/metadata/FR-417566924-180706_001" xr:uid="{00000000-0004-0000-0800-000001000000}"/>
  </hyperlinks>
  <pageMargins left="0.39370078740157483" right="0.39370078740157483" top="0.39370078740157483" bottom="0.39370078740157483" header="0.39370078740157483" footer="0.39370078740157483"/>
  <pageSetup paperSize="9" scale="58" orientation="portrait" horizontalDpi="4294967292" verticalDpi="4294967292" r:id="rId3"/>
  <headerFooter>
    <oddFooter>&amp;C&amp;"Calibri,Normal"&amp;K000000LISTE DE RÉFÉRENCE ET LISTE ROUGE DES MOLLUSQUES EN RÉGION GRAND EST</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COUVERTURE</vt:lpstr>
      <vt:lpstr>METADONNEES</vt:lpstr>
      <vt:lpstr>LISTE ROUGE OISEAUX H détaillée</vt:lpstr>
      <vt:lpstr>LISTE ROUGE OISEAUX H simple</vt:lpstr>
      <vt:lpstr>bilan LISTE ROUGE OISEAUX H</vt:lpstr>
      <vt:lpstr>STRUCTURE LISTE ROUGE</vt:lpstr>
      <vt:lpstr>LÉGENDE STATUTS LRGE</vt:lpstr>
      <vt:lpstr>LEGENDE TAXREF</vt:lpstr>
      <vt:lpstr>REGIONS NATURELLES</vt:lpstr>
      <vt:lpstr>'LÉGENDE STATUTS LRGE'!EVAL_REGNAT</vt:lpstr>
      <vt:lpstr>'LÉGENDE STATUTS LRGE'!EVAL_TENDANCE_GE</vt:lpstr>
      <vt:lpstr>'LÉGENDE STATUTS LRGE'!EVAL_TENDANCE_UICN</vt:lpstr>
      <vt:lpstr>'LISTE ROUGE OISEAUX H détaillée'!Impression_des_titres</vt:lpstr>
      <vt:lpstr>'LISTE ROUGE OISEAUX H simple'!Impression_des_titres</vt:lpstr>
      <vt:lpstr>'LEGENDE TAXREF'!TAXREF_RANG</vt:lpstr>
      <vt:lpstr>'bilan LISTE ROUGE OISEAUX H'!Zone_d_impression</vt:lpstr>
      <vt:lpstr>COUVERTURE!Zone_d_impression</vt:lpstr>
      <vt:lpstr>'LISTE ROUGE OISEAUX H détaillée'!Zone_d_impression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2024-08-29T10:14:37Z</cp:lastPrinted>
  <dcterms:created xsi:type="dcterms:W3CDTF">2021-10-18T13:02:56Z</dcterms:created>
  <dcterms:modified xsi:type="dcterms:W3CDTF">2024-11-18T16:58:03Z</dcterms:modified>
</cp:coreProperties>
</file>