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66925"/>
  <mc:AlternateContent xmlns:mc="http://schemas.openxmlformats.org/markup-compatibility/2006">
    <mc:Choice Requires="x15">
      <x15ac:absPath xmlns:x15ac="http://schemas.microsoft.com/office/spreadsheetml/2010/11/ac" url="/Volumes/odonat_partage/2-PROJETS_ODONAT/3-Listes_Rouges/LISTES_ROUGES_GRANDEST_2020-2024/20-LR Grands_Branchiopodes/6-UICN_CSRPN_BRANCHIOS/"/>
    </mc:Choice>
  </mc:AlternateContent>
  <xr:revisionPtr revIDLastSave="0" documentId="13_ncr:1_{305FEC6A-9DB4-9541-95A7-E3BB01F52EE6}" xr6:coauthVersionLast="36" xr6:coauthVersionMax="36" xr10:uidLastSave="{00000000-0000-0000-0000-000000000000}"/>
  <bookViews>
    <workbookView xWindow="1620" yWindow="840" windowWidth="49580" windowHeight="26980" tabRatio="501" xr2:uid="{00000000-000D-0000-FFFF-FFFF00000000}"/>
  </bookViews>
  <sheets>
    <sheet name="COUVERTURE" sheetId="2" r:id="rId1"/>
    <sheet name="METADONNEES" sheetId="20" r:id="rId2"/>
    <sheet name="LISTE ROUGE BRANCHIOPODES cplt" sheetId="12" r:id="rId3"/>
    <sheet name="LISTE ROUGE BRANCHIOPODES simpl" sheetId="13" r:id="rId4"/>
    <sheet name="bilan LISTE ROUGE BRANCHIOPODES" sheetId="5" r:id="rId5"/>
    <sheet name="STRUCTURE LISTE ROUGE" sheetId="19" r:id="rId6"/>
    <sheet name="LÉGENDE STATUTS LRGE" sheetId="14" r:id="rId7"/>
    <sheet name="LEGENDE TAXREF" sheetId="18" r:id="rId8"/>
    <sheet name="REGIONS NATURELLES" sheetId="17" r:id="rId9"/>
  </sheets>
  <externalReferences>
    <externalReference r:id="rId10"/>
    <externalReference r:id="rId11"/>
    <externalReference r:id="rId12"/>
    <externalReference r:id="rId13"/>
    <externalReference r:id="rId14"/>
  </externalReferences>
  <definedNames>
    <definedName name="_" localSheetId="7">#REF!,#REF!,#REF!,#REF!,#REF!,#REF!,#REF!,#REF!</definedName>
    <definedName name="_" localSheetId="2">#REF!,#REF!,#REF!,#REF!,#REF!,#REF!,#REF!,#REF!</definedName>
    <definedName name="_" localSheetId="3">#REF!,#REF!,#REF!,#REF!,#REF!,#REF!,#REF!,#REF!</definedName>
    <definedName name="_" localSheetId="1">#REF!,#REF!,#REF!,#REF!,#REF!,#REF!,#REF!,#REF!</definedName>
    <definedName name="_" localSheetId="5">#REF!,#REF!,#REF!,#REF!,#REF!,#REF!,#REF!,#REF!</definedName>
    <definedName name="_">#REF!,#REF!,#REF!,#REF!,#REF!,#REF!,#REF!,#REF!</definedName>
    <definedName name="_xlnm._FilterDatabase" localSheetId="2" hidden="1">'LISTE ROUGE BRANCHIOPODES cplt'!$E$10:$AG$10</definedName>
    <definedName name="_xlnm._FilterDatabase" localSheetId="5" hidden="1">'STRUCTURE LISTE ROUGE'!$B$7:$J$7</definedName>
    <definedName name="_ftnref1" localSheetId="7">'LEGENDE TAXREF'!#REF!</definedName>
    <definedName name="CAT_UICN_det">'[1]LÉGENDE STATUTS'!$W$9:$W$22</definedName>
    <definedName name="EVAL_REGNAT" localSheetId="7">#REF!</definedName>
    <definedName name="EVAL_REGNAT" localSheetId="1">#REF!</definedName>
    <definedName name="EVAL_REGNAT" localSheetId="5">#REF!</definedName>
    <definedName name="EVAL_REGNAT">'LÉGENDE STATUTS LRGE'!$U$6:$U$22</definedName>
    <definedName name="EVAL_TENDANCE_GE" localSheetId="7">#REF!</definedName>
    <definedName name="EVAL_TENDANCE_GE" localSheetId="1">#REF!</definedName>
    <definedName name="EVAL_TENDANCE_GE" localSheetId="5">#REF!</definedName>
    <definedName name="EVAL_TENDANCE_GE">'LÉGENDE STATUTS LRGE'!$V$6:$V$18</definedName>
    <definedName name="EVAL_TENDANCE_UICN" localSheetId="7">'[2]LÉGENDE STATUTS'!$T$6,'[2]LÉGENDE STATUTS'!$T$7,'[2]LÉGENDE STATUTS'!$T$8,'[2]LÉGENDE STATUTS'!$T$10,'[2]LÉGENDE STATUTS'!$T$18</definedName>
    <definedName name="EVAL_TENDANCE_UICN" localSheetId="1">'[2]LÉGENDE STATUTS'!$T$6,'[2]LÉGENDE STATUTS'!$T$7,'[2]LÉGENDE STATUTS'!$T$8,'[2]LÉGENDE STATUTS'!$T$10,'[2]LÉGENDE STATUTS'!$T$18</definedName>
    <definedName name="EVAL_TENDANCE_UICN" localSheetId="5">'[2]LÉGENDE STATUTS'!$T$6,'[2]LÉGENDE STATUTS'!$T$7,'[2]LÉGENDE STATUTS'!$T$8,'[2]LÉGENDE STATUTS'!$T$10,'[2]LÉGENDE STATUTS'!$T$18</definedName>
    <definedName name="EVAL_TENDANCE_UICN">'LÉGENDE STATUTS LRGE'!$W$6,'LÉGENDE STATUTS LRGE'!$W$7,'LÉGENDE STATUTS LRGE'!$W$8,'LÉGENDE STATUTS LRGE'!$W$10,'LÉGENDE STATUTS LRGE'!$W$18</definedName>
    <definedName name="_xlnm.Print_Titles" localSheetId="2">'LISTE ROUGE BRANCHIOPODES cplt'!$8:$9</definedName>
    <definedName name="_xlnm.Print_Titles" localSheetId="3">'LISTE ROUGE BRANCHIOPODES simpl'!$6:$6</definedName>
    <definedName name="statutREGNAT" localSheetId="7">#REF!</definedName>
    <definedName name="statutREGNAT" localSheetId="2">#REF!</definedName>
    <definedName name="statutREGNAT" localSheetId="3">#REF!</definedName>
    <definedName name="statutREGNAT" localSheetId="1">#REF!</definedName>
    <definedName name="statutREGNAT" localSheetId="5">#REF!</definedName>
    <definedName name="statutREGNAT">#REF!</definedName>
    <definedName name="TABsb1_INDIGENAT_GE" localSheetId="4">[3]STATUTS_BIOGEO!$C$13:$C$16</definedName>
    <definedName name="TABsb1_INDIGENAT_GE" localSheetId="7">'[4]LÉGENDE STATUTS BIOGEO'!$C$14:$C$17</definedName>
    <definedName name="TABsb1_INDIGENAT_GE" localSheetId="3">[5]STATUTS_BIOGEO!$C$13:$C$16</definedName>
    <definedName name="TABsb1_INDIGENAT_GE" localSheetId="1">'[4]LÉGENDE STATUTS BIOGEO'!$C$14:$C$17</definedName>
    <definedName name="TABsb1_INDIGENAT_GE" localSheetId="5">'[4]LÉGENDE STATUTS BIOGEO'!$C$14:$C$17</definedName>
    <definedName name="TABsb1_INDIGENAT_GE">[5]STATUTS_BIOGEO!$C$13:$C$16</definedName>
    <definedName name="TABsb10_MIGRATEUR_GE" localSheetId="4">[3]STATUTS_BIOGEO!$C$136:$C$139</definedName>
    <definedName name="TABsb10_MIGRATEUR_GE" localSheetId="7">'[4]LÉGENDE STATUTS BIOGEO'!$C$137:$C$140</definedName>
    <definedName name="TABsb10_MIGRATEUR_GE" localSheetId="3">[5]STATUTS_BIOGEO!$C$136:$C$139</definedName>
    <definedName name="TABsb10_MIGRATEUR_GE" localSheetId="1">'[4]LÉGENDE STATUTS BIOGEO'!$C$137:$C$140</definedName>
    <definedName name="TABsb10_MIGRATEUR_GE" localSheetId="5">'[4]LÉGENDE STATUTS BIOGEO'!$C$137:$C$140</definedName>
    <definedName name="TABsb10_MIGRATEUR_GE">[5]STATUTS_BIOGEO!$C$136:$C$139</definedName>
    <definedName name="TABsb12_PRESENCE_REGNAT" localSheetId="4">[3]STATUTS_BIOGEO!$C$163:$C$167</definedName>
    <definedName name="TABsb12_PRESENCE_REGNAT" localSheetId="7">'[4]LÉGENDE STATUTS BIOGEO'!$C$164:$C$168</definedName>
    <definedName name="TABsb12_PRESENCE_REGNAT" localSheetId="3">[5]STATUTS_BIOGEO!$C$163:$C$167</definedName>
    <definedName name="TABsb12_PRESENCE_REGNAT" localSheetId="1">'[4]LÉGENDE STATUTS BIOGEO'!$C$164:$C$168</definedName>
    <definedName name="TABsb12_PRESENCE_REGNAT" localSheetId="5">'[4]LÉGENDE STATUTS BIOGEO'!$C$164:$C$168</definedName>
    <definedName name="TABsb12_PRESENCE_REGNAT">[5]STATUTS_BIOGEO!$C$163:$C$167</definedName>
    <definedName name="TABsb12_REGNATbis" localSheetId="7">#REF!,#REF!,#REF!,#REF!,#REF!,#REF!,#REF!,#REF!</definedName>
    <definedName name="TABsb12_REGNATbis" localSheetId="2">#REF!,#REF!,#REF!,#REF!,#REF!,#REF!,#REF!,#REF!</definedName>
    <definedName name="TABsb12_REGNATbis" localSheetId="3">#REF!,#REF!,#REF!,#REF!,#REF!,#REF!,#REF!,#REF!</definedName>
    <definedName name="TABsb12_REGNATbis" localSheetId="1">#REF!,#REF!,#REF!,#REF!,#REF!,#REF!,#REF!,#REF!</definedName>
    <definedName name="TABsb12_REGNATbis" localSheetId="5">#REF!,#REF!,#REF!,#REF!,#REF!,#REF!,#REF!,#REF!</definedName>
    <definedName name="TABsb12_REGNATbis">#REF!,#REF!,#REF!,#REF!,#REF!,#REF!,#REF!,#REF!</definedName>
    <definedName name="TABsb2_ENVAHISSANT_FR" localSheetId="4">[3]STATUTS_BIOGEO!$C$25</definedName>
    <definedName name="TABsb2_ENVAHISSANT_FR" localSheetId="7">'[4]LÉGENDE STATUTS BIOGEO'!$C$26</definedName>
    <definedName name="TABsb2_ENVAHISSANT_FR" localSheetId="3">[5]STATUTS_BIOGEO!$C$25</definedName>
    <definedName name="TABsb2_ENVAHISSANT_FR" localSheetId="1">'[4]LÉGENDE STATUTS BIOGEO'!$C$26</definedName>
    <definedName name="TABsb2_ENVAHISSANT_FR" localSheetId="5">'[4]LÉGENDE STATUTS BIOGEO'!$C$26</definedName>
    <definedName name="TABsb2_ENVAHISSANT_FR">[5]STATUTS_BIOGEO!$C$25</definedName>
    <definedName name="TABsb3_ENDEMICITE_GE" localSheetId="4">[3]STATUTS_BIOGEO!$C$34:$C$35</definedName>
    <definedName name="TABsb3_ENDEMICITE_GE" localSheetId="7">'[4]LÉGENDE STATUTS BIOGEO'!$C$35:$C$36</definedName>
    <definedName name="TABsb3_ENDEMICITE_GE" localSheetId="3">[5]STATUTS_BIOGEO!$C$34:$C$35</definedName>
    <definedName name="TABsb3_ENDEMICITE_GE" localSheetId="1">'[4]LÉGENDE STATUTS BIOGEO'!$C$35:$C$36</definedName>
    <definedName name="TABsb3_ENDEMICITE_GE" localSheetId="5">'[4]LÉGENDE STATUTS BIOGEO'!$C$35:$C$36</definedName>
    <definedName name="TABsb3_ENDEMICITE_GE">[5]STATUTS_BIOGEO!$C$34:$C$35</definedName>
    <definedName name="TABsb4_PRESENCE_GE" localSheetId="4">[3]STATUTS_BIOGEO!$C$44:$C$53</definedName>
    <definedName name="TABsb4_PRESENCE_GE" localSheetId="7">'[4]LÉGENDE STATUTS BIOGEO'!$C$45:$C$54</definedName>
    <definedName name="TABsb4_PRESENCE_GE" localSheetId="3">[5]STATUTS_BIOGEO!$C$44:$C$53</definedName>
    <definedName name="TABsb4_PRESENCE_GE" localSheetId="1">'[4]LÉGENDE STATUTS BIOGEO'!$C$45:$C$54</definedName>
    <definedName name="TABsb4_PRESENCE_GE" localSheetId="5">'[4]LÉGENDE STATUTS BIOGEO'!$C$45:$C$54</definedName>
    <definedName name="TABsb4_PRESENCE_GE">[5]STATUTS_BIOGEO!$C$44:$C$53</definedName>
    <definedName name="TABsb5_RARETE_GE" localSheetId="4">[3]STATUTS_BIOGEO!$C$62:$C$68</definedName>
    <definedName name="TABsb5_RARETE_GE" localSheetId="7">'[4]LÉGENDE STATUTS BIOGEO'!$C$63:$C$69</definedName>
    <definedName name="TABsb5_RARETE_GE" localSheetId="3">[5]STATUTS_BIOGEO!$C$62:$C$68</definedName>
    <definedName name="TABsb5_RARETE_GE" localSheetId="1">'[4]LÉGENDE STATUTS BIOGEO'!$C$63:$C$69</definedName>
    <definedName name="TABsb5_RARETE_GE" localSheetId="5">'[4]LÉGENDE STATUTS BIOGEO'!$C$63:$C$69</definedName>
    <definedName name="TABsb5_RARETE_GE">[5]STATUTS_BIOGEO!$C$62:$C$68</definedName>
    <definedName name="TABsb6_REPRODUCTION_GE" localSheetId="4">[3]STATUTS_BIOGEO!$C$77:$C$84</definedName>
    <definedName name="TABsb6_REPRODUCTION_GE" localSheetId="7">'[4]LÉGENDE STATUTS BIOGEO'!$C$78:$C$85</definedName>
    <definedName name="TABsb6_REPRODUCTION_GE" localSheetId="3">[5]STATUTS_BIOGEO!$C$77:$C$84</definedName>
    <definedName name="TABsb6_REPRODUCTION_GE" localSheetId="1">'[4]LÉGENDE STATUTS BIOGEO'!$C$78:$C$85</definedName>
    <definedName name="TABsb6_REPRODUCTION_GE" localSheetId="5">'[4]LÉGENDE STATUTS BIOGEO'!$C$78:$C$85</definedName>
    <definedName name="TABsb6_REPRODUCTION_GE">[5]STATUTS_BIOGEO!$C$77:$C$84</definedName>
    <definedName name="TABsb8_HIVERNAGE_GE" localSheetId="4">[3]STATUTS_BIOGEO!$C$108:$C$112</definedName>
    <definedName name="TABsb8_HIVERNAGE_GE" localSheetId="7">'[4]LÉGENDE STATUTS BIOGEO'!$C$109:$C$113</definedName>
    <definedName name="TABsb8_HIVERNAGE_GE" localSheetId="3">[5]STATUTS_BIOGEO!$C$108:$C$112</definedName>
    <definedName name="TABsb8_HIVERNAGE_GE" localSheetId="1">'[4]LÉGENDE STATUTS BIOGEO'!$C$109:$C$113</definedName>
    <definedName name="TABsb8_HIVERNAGE_GE" localSheetId="5">'[4]LÉGENDE STATUTS BIOGEO'!$C$109:$C$113</definedName>
    <definedName name="TABsb8_HIVERNAGE_GE">[5]STATUTS_BIOGEO!$C$108:$C$112</definedName>
    <definedName name="TAXREF_RANG" localSheetId="4">[3]TAXREF!$H$8:$H$55</definedName>
    <definedName name="TAXREF_RANG" localSheetId="7">'LEGENDE TAXREF'!$I$8:$I$54</definedName>
    <definedName name="TAXREF_RANG" localSheetId="3">[5]TAXREF!$H$8:$H$55</definedName>
    <definedName name="TAXREF_RANG" localSheetId="1">'[4]LEGENDE TAXREF'!$I$8:$I$54</definedName>
    <definedName name="TAXREF_RANG" localSheetId="5">'[4]LEGENDE TAXREF'!$I$8:$I$54</definedName>
    <definedName name="TAXREF_RANG">[5]TAXREF!$H$8:$H$55</definedName>
    <definedName name="_xlnm.Print_Area" localSheetId="4">'bilan LISTE ROUGE BRANCHIOPODES'!$B$6:$H$21</definedName>
    <definedName name="_xlnm.Print_Area" localSheetId="0">COUVERTURE!$A$1:$F$11</definedName>
    <definedName name="_xlnm.Print_Area" localSheetId="2">'LISTE ROUGE BRANCHIOPODES cplt'!$G$8:$AG$23</definedName>
    <definedName name="_xlnm.Print_Area" localSheetId="3">'LISTE ROUGE BRANCHIOPODES simpl'!$C$6:$G$17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9" i="5" l="1"/>
  <c r="M18" i="5"/>
  <c r="M17" i="5"/>
  <c r="M16" i="5"/>
  <c r="M14" i="5"/>
  <c r="M13" i="5"/>
  <c r="M12" i="5"/>
  <c r="M11" i="5"/>
  <c r="M10" i="5"/>
  <c r="M9" i="5"/>
  <c r="M8" i="5"/>
  <c r="M7" i="5"/>
  <c r="J20" i="5"/>
  <c r="J15" i="5"/>
  <c r="AR36" i="18" l="1"/>
  <c r="AQ36" i="18"/>
  <c r="AP36" i="18"/>
  <c r="AO36" i="18"/>
  <c r="AN36" i="18"/>
  <c r="AM36" i="18"/>
  <c r="AL36" i="18"/>
  <c r="AK36" i="18"/>
  <c r="AL34" i="18"/>
  <c r="AL33" i="18"/>
  <c r="AL32" i="18"/>
  <c r="AL31" i="18"/>
  <c r="AL30" i="18"/>
  <c r="AI27" i="18"/>
  <c r="AI26" i="18"/>
  <c r="Q24" i="17"/>
  <c r="I24" i="17"/>
  <c r="E24" i="17"/>
  <c r="Q23" i="17"/>
  <c r="E23" i="17"/>
  <c r="Q22" i="17"/>
  <c r="I22" i="17"/>
  <c r="E22" i="17"/>
  <c r="Q21" i="17"/>
  <c r="E21" i="17"/>
  <c r="Q20" i="17"/>
  <c r="I20" i="17"/>
  <c r="E20" i="17"/>
  <c r="Q19" i="17"/>
  <c r="E19" i="17"/>
  <c r="Q18" i="17"/>
  <c r="E18" i="17"/>
  <c r="Q17" i="17"/>
  <c r="E17" i="17"/>
  <c r="Q16" i="17"/>
  <c r="E16" i="17"/>
  <c r="Q15" i="17"/>
  <c r="I15" i="17"/>
  <c r="E15" i="17"/>
  <c r="Q14" i="17"/>
  <c r="I14" i="17"/>
  <c r="E14" i="17"/>
  <c r="Q13" i="17"/>
  <c r="E13" i="17"/>
  <c r="Q12" i="17"/>
  <c r="I12" i="17"/>
  <c r="E12" i="17"/>
  <c r="Q11" i="17"/>
  <c r="I11" i="17"/>
  <c r="E11" i="17"/>
  <c r="AI36" i="18" l="1"/>
  <c r="G8" i="5"/>
  <c r="J21" i="5"/>
  <c r="K15" i="5"/>
  <c r="K14" i="5"/>
  <c r="K13" i="5"/>
  <c r="K12" i="5"/>
  <c r="K11" i="5"/>
  <c r="K10" i="5"/>
  <c r="K9" i="5"/>
  <c r="K8" i="5"/>
  <c r="K7" i="5"/>
  <c r="D23" i="5"/>
  <c r="M23" i="5" s="1"/>
  <c r="D20" i="5"/>
  <c r="M20" i="5" s="1"/>
  <c r="D15" i="5"/>
  <c r="E8" i="5" l="1"/>
  <c r="M15" i="5"/>
  <c r="H8" i="5"/>
  <c r="E15" i="5"/>
  <c r="E7" i="5"/>
  <c r="E10" i="5"/>
  <c r="E14" i="5"/>
  <c r="E13" i="5"/>
  <c r="E12" i="5"/>
  <c r="E11" i="5"/>
  <c r="E9" i="5"/>
  <c r="D21" i="5"/>
  <c r="H15" i="5" l="1"/>
  <c r="M21" i="5"/>
  <c r="N8" i="5"/>
  <c r="N7" i="5"/>
  <c r="N15" i="5"/>
  <c r="N12" i="5"/>
  <c r="N14" i="5"/>
  <c r="N11" i="5"/>
  <c r="N9" i="5"/>
  <c r="N13" i="5"/>
  <c r="N10" i="5"/>
  <c r="H20" i="5"/>
</calcChain>
</file>

<file path=xl/sharedStrings.xml><?xml version="1.0" encoding="utf-8"?>
<sst xmlns="http://schemas.openxmlformats.org/spreadsheetml/2006/main" count="1721" uniqueCount="1002">
  <si>
    <t>LC</t>
  </si>
  <si>
    <t>NT</t>
  </si>
  <si>
    <t>•</t>
  </si>
  <si>
    <t>-</t>
  </si>
  <si>
    <t>?</t>
  </si>
  <si>
    <t>NA</t>
  </si>
  <si>
    <t>NAo</t>
  </si>
  <si>
    <t>VU</t>
  </si>
  <si>
    <t>EN</t>
  </si>
  <si>
    <t>RE</t>
  </si>
  <si>
    <t>CR</t>
  </si>
  <si>
    <t>CR*</t>
  </si>
  <si>
    <t>Liste rouge Monde</t>
  </si>
  <si>
    <t>Liste rouge Europe</t>
  </si>
  <si>
    <t>Liste rouge France</t>
  </si>
  <si>
    <t xml:space="preserve"> Massif du Jura</t>
  </si>
  <si>
    <t xml:space="preserve"> Vallée du Rhin</t>
  </si>
  <si>
    <t xml:space="preserve"> Massif des Vosges</t>
  </si>
  <si>
    <t xml:space="preserve"> Plateau lorrain oriental et Warndt</t>
  </si>
  <si>
    <t xml:space="preserve"> Plateau lorrain occidental, Woëvre et reliefs pré-ardennais</t>
  </si>
  <si>
    <t xml:space="preserve"> Massif des Ardennes</t>
  </si>
  <si>
    <t xml:space="preserve"> Arc de la Champagne humide</t>
  </si>
  <si>
    <t>Critères UICN</t>
  </si>
  <si>
    <t>CD_NOM</t>
  </si>
  <si>
    <t>FAMILLE</t>
  </si>
  <si>
    <t>LISTES ROUGES UCIN SUPRAREGIONALES</t>
  </si>
  <si>
    <t>LISTE ROUGE  GRAND EST (EVALUATION UICN)</t>
  </si>
  <si>
    <t>LISTES DE RÉFÉRENCE ET LISTES ROUGES EN RÉGION GRAND EST</t>
  </si>
  <si>
    <t>Eteint régionalement (RE)</t>
  </si>
  <si>
    <t>En danger critique d’extinction (CR)</t>
  </si>
  <si>
    <t>En danger (EN)</t>
  </si>
  <si>
    <t>Vulnérable (VU)</t>
  </si>
  <si>
    <t>Quasi menacé (NT)</t>
  </si>
  <si>
    <t>Préoccupation mineure  (LC)</t>
  </si>
  <si>
    <t>DD</t>
  </si>
  <si>
    <t>Données insuffisantes (DD)</t>
  </si>
  <si>
    <t>NAi</t>
  </si>
  <si>
    <t>NAr</t>
  </si>
  <si>
    <t>Non applicable (NAo) - Taxon occasionnel, non implanté dans la région étudiée</t>
  </si>
  <si>
    <t>NAnc</t>
  </si>
  <si>
    <t>NE</t>
  </si>
  <si>
    <t>Non évalué (NE)</t>
  </si>
  <si>
    <t>TRI TAXINOMIQUE</t>
  </si>
  <si>
    <t>Φ</t>
  </si>
  <si>
    <t>B2ab(iii)</t>
  </si>
  <si>
    <t>Catégories UICN</t>
  </si>
  <si>
    <t>Nombre
d'espèces</t>
  </si>
  <si>
    <t>Proportion</t>
  </si>
  <si>
    <t>Nombre total de taxons</t>
  </si>
  <si>
    <t>Sous-total Liste rouge</t>
  </si>
  <si>
    <t>Sous-total des taxons évalués</t>
  </si>
  <si>
    <t>Non applicable (NAi) - Taxon introduit dans la période récente (après 1500) dans la région étudiée</t>
  </si>
  <si>
    <t>Non applicable (NAr) - Taxon d'apparition récente (moins de 10 ans) dans la région étudiée</t>
  </si>
  <si>
    <t>Non applicable (NAnc) - Statut d'indigénat non confirmé dans la région étudiée</t>
  </si>
  <si>
    <t>Sous-total des taxons Non applicable (NA)</t>
  </si>
  <si>
    <t>Total des taxons étudiés</t>
  </si>
  <si>
    <t>dont En danger critique d’extinction, présumé disparu (CR*)</t>
  </si>
  <si>
    <t>Bilan statistique (espèces)</t>
  </si>
  <si>
    <t>D2</t>
  </si>
  <si>
    <t>Nom scientifique</t>
  </si>
  <si>
    <t>Nom vernaculaire</t>
  </si>
  <si>
    <t>Liste rouge
Grand Est
Catégorie UICN</t>
  </si>
  <si>
    <t>Bilan statistique (infra-espèces)</t>
  </si>
  <si>
    <t>Domaine taxinomique</t>
  </si>
  <si>
    <t>Fieber, 1853</t>
  </si>
  <si>
    <t>†</t>
  </si>
  <si>
    <t>˚</t>
  </si>
  <si>
    <t>↓</t>
  </si>
  <si>
    <t>ĭ</t>
  </si>
  <si>
    <t>ï</t>
  </si>
  <si>
    <t>Description</t>
  </si>
  <si>
    <t>https://www.odonat-grandest.fr/regions-naturelles-contexte</t>
  </si>
  <si>
    <t>LÉGENDE DES STATUTS INFRARÉGIONAUX</t>
  </si>
  <si>
    <t>ÉVALUATIONS RÉGIONALES UICN</t>
  </si>
  <si>
    <t>ÉVALUATIONS INFRAREGIONALES</t>
  </si>
  <si>
    <t>Catégories de menaces de la liste rouge UICN</t>
  </si>
  <si>
    <t>Catégories UICN
(tri)</t>
  </si>
  <si>
    <t>Catégories UICN
(picto-gramme)</t>
  </si>
  <si>
    <t>Catégories UICN
(abr., coul.)</t>
  </si>
  <si>
    <t>Catégories UICN (texte)</t>
  </si>
  <si>
    <t>Catégories UICN (abr.)</t>
  </si>
  <si>
    <t>TAXON IMPLANTÉ DANS LA RÉGION NATURELLE</t>
  </si>
  <si>
    <t>11 - EX</t>
  </si>
  <si>
    <t>EX</t>
  </si>
  <si>
    <t>Eteint (EX)</t>
  </si>
  <si>
    <r>
      <rPr>
        <sz val="12"/>
        <color theme="1"/>
        <rFont val="Corbel"/>
        <family val="2"/>
      </rPr>
      <t>Taxon éteint</t>
    </r>
    <r>
      <rPr>
        <i/>
        <sz val="12"/>
        <color theme="1"/>
        <rFont val="Corbel"/>
        <family val="2"/>
      </rPr>
      <t xml:space="preserve"> (échelon mondial uniquement).</t>
    </r>
  </si>
  <si>
    <t>Taxon considéré comme reproducteur pérenne et autochtone dans au moins une station ou localité.</t>
  </si>
  <si>
    <t>12 - EW</t>
  </si>
  <si>
    <t>EW</t>
  </si>
  <si>
    <t>Eteint à l'état sauvage (EW)</t>
  </si>
  <si>
    <t>Taxon implanté, avec un niveau de menace à l'échelon infrarégional équivalent à l'évaluation régionale, ou non évaluable.</t>
  </si>
  <si>
    <t>13 - RE</t>
  </si>
  <si>
    <t>Taxon non revu récemment dans la région étudiée (ou uniquement par des individus erratiques ou migrateurs), et dont la disparition en tant que reproducteur est jugée plausible voire probable.</t>
  </si>
  <si>
    <r>
      <t xml:space="preserve">Le statut • peut être remplacé par </t>
    </r>
    <r>
      <rPr>
        <sz val="14"/>
        <color theme="5" tint="-0.499984740745262"/>
        <rFont val="Corbel"/>
        <family val="2"/>
      </rPr>
      <t>Φ</t>
    </r>
    <r>
      <rPr>
        <sz val="14"/>
        <color theme="1"/>
        <rFont val="Corbel"/>
        <family val="2"/>
      </rPr>
      <t xml:space="preserve"> ou </t>
    </r>
    <r>
      <rPr>
        <sz val="14"/>
        <color theme="5" tint="-0.499984740745262"/>
        <rFont val="Corbel"/>
        <family val="2"/>
      </rPr>
      <t>↓</t>
    </r>
    <r>
      <rPr>
        <sz val="14"/>
        <color theme="1"/>
        <rFont val="Corbel"/>
        <family val="2"/>
      </rPr>
      <t xml:space="preserve">,  lorsque certains facteurs de fragilité ou de menace sont jugés plus élevés ou fréquents au niveau infrarégional qu'au niveau régional, tels : </t>
    </r>
  </si>
  <si>
    <t>21 - CR*</t>
  </si>
  <si>
    <t>En danger critique d’extinction, présumé disparu (CR*)</t>
  </si>
  <si>
    <t>Taxon non revu récemment dans la région étudiée (ou uniquement par des individus erratiques ou migrateurs), et dont la disparition en tant que reproducteur est jugée possible, mais reste à certifier.</t>
  </si>
  <si>
    <t>Stations excessivement localisées ou répartition très fragmentée.</t>
  </si>
  <si>
    <t>22 - CR</t>
  </si>
  <si>
    <t>Taxons implantés dans la région étudiée et inscrits, selon au moins un des critères d'évaluation UICN, dans l'une des trois catégories UICN de la liste rouge : En danger critique (CR), En danger (EN) ou Vulnérable (VU).</t>
  </si>
  <si>
    <t>Régression (diminution des effectifs, disparition de stations, dégradations récurentes des biotopes).</t>
  </si>
  <si>
    <t>23 - EN</t>
  </si>
  <si>
    <t>Taxon dont la reproduction était certifiée ou jugée probable historiquement, mais sans aucun signalement récent : considéré comme reproducteur local probablement définitivement éteint.</t>
  </si>
  <si>
    <t>24 - VU</t>
  </si>
  <si>
    <t>Taxon connu uniquement par des populations introduites.</t>
  </si>
  <si>
    <t>31 - NT</t>
  </si>
  <si>
    <t>Taxon proche de un ou plusieurs seuils des critères d'évaluation UICN (taxon à à répartition restreinte, ou en régression et qui pourrait être menacé rapidement sans mesure de conservation spécifique)</t>
  </si>
  <si>
    <t xml:space="preserve">Taxon répandu, ou stations dispersées </t>
  </si>
  <si>
    <t>41 - LC</t>
  </si>
  <si>
    <t>Taxon pour lequel le risque d’extinction est considéré comme faible.</t>
  </si>
  <si>
    <t>Stations très localisées</t>
  </si>
  <si>
    <t>51 - DD</t>
  </si>
  <si>
    <t xml:space="preserve">Taxon autochtone jugé implanté dans la région étudiée, mais pour lequel aucune catégorisation UICN n’a pas pu être définie faute de connaissances suffisantes. </t>
  </si>
  <si>
    <t>60 - NA</t>
  </si>
  <si>
    <t>Non applicable (NA)</t>
  </si>
  <si>
    <t>Taxon non catégorisé du fait des caractéristique(s) particulière(s) de sa population dans la région étudiée (détails ci-dessous).</t>
  </si>
  <si>
    <t>TAXON NON IMPLANTÉ DANS LA RÉGION NATURELLE</t>
  </si>
  <si>
    <t>61-NAi</t>
  </si>
  <si>
    <t>Taxon non catégorisé car introduit (en général après 1500) dans la région étudiée.</t>
  </si>
  <si>
    <t>Taxon uniquement signalé par des observations récentes ou historiques sporadiques ou occasionnelles, ou jamais signalé. En l'état des connaissances actuelles, aucune population pérenne n'est actuellement connue.</t>
  </si>
  <si>
    <t>62-NAr</t>
  </si>
  <si>
    <t>Taxon non catégorisé car arrivé (naturellement) dans une période trop récente dans la région étudiée (moins de 10 ans).</t>
  </si>
  <si>
    <t>Dans la période récente, taxon signalé uniquement par des individus erratiques ou migrateurs (sporadiques, cycliques ou récurrents). La reproduction occasionnelle est parfois documentée ou ne peut être exclue, mais aucune station pérenne n'est connue ou supposée.</t>
  </si>
  <si>
    <t>63-Nao</t>
  </si>
  <si>
    <t>Taxon non catégorisé car connu uniquement par des citations occasionnelles dans la région étudiée, sans population implantée.</t>
  </si>
  <si>
    <t>Taxon non signalé, mais, au vu de sa répartition régionale actuelle et de sa biologie, soit l'existence de populations, soit la présence occasionnelle d'individus migrateurs ou erratiques,  y est jugée plausible voire probable.</t>
  </si>
  <si>
    <t>64-NAnc</t>
  </si>
  <si>
    <t>Taxon non catégorisé car indigénat des populations reproductrices non confirmé ou jugé douteux dans la région étudiée.</t>
  </si>
  <si>
    <t>Taxon non signalé, mais, au vu de sa répartition régionale actuelle et de sa biologie, l'existence de populations y est jugée peu probable. Des observations occasionnelles d'individus migrateurs ou erratiques ne peuvent néanmoins être exclues.</t>
  </si>
  <si>
    <t>99 - NE</t>
  </si>
  <si>
    <t>Tout taxon n’ayant pas été confronté à l'évaluation liste rouge UICN dans la région étudiée : non connu au moment de l'évaluation, cité uniquement par des individus isolés très probablement issus de captivité, etc.</t>
  </si>
  <si>
    <t>˚?</t>
  </si>
  <si>
    <t>Dans la période historique uniquement, taxon signalé par des individus erratiques ou migrateurs (sporadiques ou plus réguliers), mais sans aucune observation récente.</t>
  </si>
  <si>
    <t>†˚</t>
  </si>
  <si>
    <t>Taxon dont la reproduction était certifiée ou jugée probable historiquement : considéré comme reproducteur local probablement définitivement éteint, mais néanmoins signalé dans la période récente par des observations d'individus migrateurs ou erratiques.</t>
  </si>
  <si>
    <t>†?</t>
  </si>
  <si>
    <t>Taxon dont la reproduction était certifiée ou jugée probable historiquement, mais sans aucun signalement récent : considéré comme reproducteur local probablement éteint, mais néanmoins sa disparition locale reste à confirmer.</t>
  </si>
  <si>
    <t>•ĭ</t>
  </si>
  <si>
    <t>Des populations autochtones et introduites sont présentes dans la même unité naturelle.</t>
  </si>
  <si>
    <t>Symbologie des couleurs</t>
  </si>
  <si>
    <t>Symboles noirs</t>
  </si>
  <si>
    <t>Report du statut de présence du taxon dans chaque unité naturelle, tel que enregistré dans la liste de référence.</t>
  </si>
  <si>
    <t>Symboles bruns</t>
  </si>
  <si>
    <t>Identifient les unités naturelles dans lesquelles la situation du taxon est jugée plus défavorable que l'évaluation de la liste rouge régionale UICN.</t>
  </si>
  <si>
    <t>Couleur de fond</t>
  </si>
  <si>
    <t>Couleur de référence de la catégorie UICN du taxon dans la liste rouge régionale, sauf pour les taxons non implantés ou non présents.</t>
  </si>
  <si>
    <t>RANG</t>
  </si>
  <si>
    <t>ES</t>
  </si>
  <si>
    <t>LÉGENDE DE LA TENDANCE RÉGIONALE</t>
  </si>
  <si>
    <t>TENDANCES REGIONALES</t>
  </si>
  <si>
    <t>Valeur synthétique UICN</t>
  </si>
  <si>
    <t>Aucune tendance régionale précise n'a pu être évaluée, ou bien les tendances infrarégionales sont contradictoires.</t>
  </si>
  <si>
    <t>Tendance récente estimée par l'analyse de l'évolution de l'aire de répartition ou du nombre de stations, ou des dénombrements d'effectifs.</t>
  </si>
  <si>
    <t>↘</t>
  </si>
  <si>
    <t>Tendance régionale récente globalement négative.</t>
  </si>
  <si>
    <t>↗</t>
  </si>
  <si>
    <t>Tendance régionale récente globalement positive.</t>
  </si>
  <si>
    <t>∘↗</t>
  </si>
  <si>
    <t>Tendance régionale récente globalement positive, faisant suite à une arrivée ou une reconquête.</t>
  </si>
  <si>
    <t>→</t>
  </si>
  <si>
    <t>Tendance régionale récente globalement stable.</t>
  </si>
  <si>
    <t>↘→</t>
  </si>
  <si>
    <t>Tendance régionale récente globalement stable, faisant suite à une phase de régression.</t>
  </si>
  <si>
    <t>↗→</t>
  </si>
  <si>
    <t>Tendance régionale récente globalement stable, faisant suite à une phase de progression.</t>
  </si>
  <si>
    <t>Tendance récente estimée par ressenti des experts (évaluation des effectifs dans certaines stations, évolution des biotopes, évolution des données non protocolées), à confirmer statistiquement.</t>
  </si>
  <si>
    <t>↘?</t>
  </si>
  <si>
    <t>Tendance régionale récente estimée globalement négative (espèces répandues mais avec effectifs jugés en régression et/ou biotopes avec dégradations récurrentes, etc)</t>
  </si>
  <si>
    <t>↗?</t>
  </si>
  <si>
    <t>Tendance régionale récente estimée globalement positive.</t>
  </si>
  <si>
    <t>→?</t>
  </si>
  <si>
    <t>Tendance régionale récente estimée globalement stable, à défaut.</t>
  </si>
  <si>
    <t>Validé par le Conseil Scientifique Régional du Patrimoine Naturel</t>
  </si>
  <si>
    <t>Labellisé par le Comité français de l'Union Internationale pour la Conservation de la Nature</t>
  </si>
  <si>
    <t>LISTES ROUGES EN RÉGION GRAND EST</t>
  </si>
  <si>
    <t>Version LÉGENDE STATUTS août 2024</t>
  </si>
  <si>
    <t>•;Φ;↓;†;ĭ;ï;˚;?;-;˚?;†˚;†?;†ï;•ĭ;H;†H;ĭH</t>
  </si>
  <si>
    <t>?;↘;↗;∘↗;→;↘→;↗→;↘?;↗?;→?;↘→?;↗→?;NE</t>
  </si>
  <si>
    <t>?;↘;↗;→;NE</t>
  </si>
  <si>
    <t>Synthèse des statuts d'autochtonie, de présence et de menaces dans les neuf principales unités naturelles</t>
  </si>
  <si>
    <t>Pour tout taxon implanté en Grand Est, tendance de sa population régionale,  évaluée par analyse ou dénombrement, ou par le ressenti des experts régionaux.
L'évaluation détaillée en Grand Est est traduite automatiquement selon l'échelle synthétique UICN.</t>
  </si>
  <si>
    <t>EVAL_REGNAT</t>
  </si>
  <si>
    <t>EVAL_TENDANCE_GE</t>
  </si>
  <si>
    <t>EVAL_TENDANCE_UICN</t>
  </si>
  <si>
    <t>Territoire d'application</t>
  </si>
  <si>
    <t>Colorimétrie CMJN</t>
  </si>
  <si>
    <t>Colorimétrie RVB</t>
  </si>
  <si>
    <t>Monde uniquement</t>
  </si>
  <si>
    <t>C 0 / M 0 / J 0 / N 100</t>
  </si>
  <si>
    <t>R 0 / V 0 / B 0 </t>
  </si>
  <si>
    <t>Evaluation détaillée en Grand Est</t>
  </si>
  <si>
    <t>C 80 / M 100 / J 20 / N 40</t>
  </si>
  <si>
    <t>R 61 / V 25 / B 81 </t>
  </si>
  <si>
    <t>Tout, sauf Monde</t>
  </si>
  <si>
    <t>C 70 / M 100 / J 10 / N 25</t>
  </si>
  <si>
    <t>R 90 / V 26 / B 99 </t>
  </si>
  <si>
    <t>Tout</t>
  </si>
  <si>
    <t>C 5 / M 100 / J 100 / N 5</t>
  </si>
  <si>
    <t>R 211 / V 0 / B 27 </t>
  </si>
  <si>
    <t>C 0 / M 28 / J 100 / N 0</t>
  </si>
  <si>
    <t>R 251 / V 191 / B 0 </t>
  </si>
  <si>
    <t>C 0 / M 0 / J 98 / N 0</t>
  </si>
  <si>
    <t>R 255 / V 237 / B 0 </t>
  </si>
  <si>
    <t>C 3 / M 3 / J 27 / N 0</t>
  </si>
  <si>
    <t>R 251 / V 242 / B 202 </t>
  </si>
  <si>
    <t>C 60 / M 0 / J 85 / N 0</t>
  </si>
  <si>
    <t>R 120 / V 183 / B 74 </t>
  </si>
  <si>
    <t>C 0 / M 0 / J 0 / N 23</t>
  </si>
  <si>
    <t>R 211 / V 212 / B 213 </t>
  </si>
  <si>
    <t>↘→?</t>
  </si>
  <si>
    <t>C 49 / M 40  / J 37 / N 2</t>
  </si>
  <si>
    <t>R  146  /  V 146 / B 146</t>
  </si>
  <si>
    <t>↗→?</t>
  </si>
  <si>
    <r>
      <t xml:space="preserve">Non applicable (NAi) -  Taxon </t>
    </r>
    <r>
      <rPr>
        <b/>
        <sz val="12"/>
        <color rgb="FF000000"/>
        <rFont val="Corbel"/>
        <family val="2"/>
      </rPr>
      <t>introduit</t>
    </r>
    <r>
      <rPr>
        <sz val="12"/>
        <color rgb="FF000000"/>
        <rFont val="Corbel"/>
        <family val="2"/>
      </rPr>
      <t xml:space="preserve"> dans la période récente (après 1500) dans la région étudiée</t>
    </r>
  </si>
  <si>
    <t>†ï</t>
  </si>
  <si>
    <r>
      <t xml:space="preserve">Non applicable (NAr) - Taxon d'apparition </t>
    </r>
    <r>
      <rPr>
        <b/>
        <sz val="12"/>
        <color rgb="FF000000"/>
        <rFont val="Corbel"/>
        <family val="2"/>
      </rPr>
      <t>récente</t>
    </r>
    <r>
      <rPr>
        <sz val="12"/>
        <color rgb="FF000000"/>
        <rFont val="Corbel"/>
        <family val="2"/>
      </rPr>
      <t xml:space="preserve"> (moins de 10 ans) dans la région étudiée</t>
    </r>
  </si>
  <si>
    <r>
      <t xml:space="preserve">Non applicable (NAo) - Taxon </t>
    </r>
    <r>
      <rPr>
        <b/>
        <sz val="12"/>
        <color rgb="FF000000"/>
        <rFont val="Corbel"/>
        <family val="2"/>
      </rPr>
      <t>occasionnel,</t>
    </r>
    <r>
      <rPr>
        <sz val="12"/>
        <color rgb="FF000000"/>
        <rFont val="Corbel"/>
        <family val="2"/>
      </rPr>
      <t xml:space="preserve"> non implanté dans la région étudiée</t>
    </r>
  </si>
  <si>
    <t>Tendance régionale récente estimée globalement stable, faisant suite à une phase de régression.</t>
  </si>
  <si>
    <t>H</t>
  </si>
  <si>
    <r>
      <t xml:space="preserve">Non applicable (NAnc) - Taxon au statut d'indigénat </t>
    </r>
    <r>
      <rPr>
        <b/>
        <sz val="12"/>
        <color rgb="FF000000"/>
        <rFont val="Corbel"/>
        <family val="2"/>
      </rPr>
      <t>non confirmé</t>
    </r>
    <r>
      <rPr>
        <sz val="12"/>
        <color rgb="FF000000"/>
        <rFont val="Corbel"/>
        <family val="2"/>
      </rPr>
      <t xml:space="preserve"> ou douteux dans la région étudiée</t>
    </r>
  </si>
  <si>
    <t>Tendance régionale récente estimée globalement stable, faisant suite à une phase de progression.</t>
  </si>
  <si>
    <t>†H</t>
  </si>
  <si>
    <t>ĭH</t>
  </si>
  <si>
    <t>Certaines combinaisons de critères peuvent être utilisées pour exprimer des situations contrastées selon les périodes.</t>
  </si>
  <si>
    <t>Tendance régionale récente non évaluée (données trop occasionelles, apports importants de populations extérieures au Grand Est ou par relâchers, etc.)</t>
  </si>
  <si>
    <t>Catégories de menaces de la liste rouge UICN 
uniquement utilisées pour l'évaluation des populations hivernantes</t>
  </si>
  <si>
    <t>65-NAns</t>
  </si>
  <si>
    <t>NAns</t>
  </si>
  <si>
    <r>
      <t xml:space="preserve">Non applicable (NAns) - Taxon hivernant régulier, mais effectifs de la population régionale hivernante jugés </t>
    </r>
    <r>
      <rPr>
        <b/>
        <sz val="12"/>
        <color rgb="FF000000"/>
        <rFont val="Corbel"/>
        <family val="2"/>
      </rPr>
      <t>non significatifs</t>
    </r>
  </si>
  <si>
    <t>Taxon hivernant régulier, mais les effectifs de la population régionale hivernante sont jugés non significatifs car en dessous du seuil de 1% de la population nationale hivernante.</t>
  </si>
  <si>
    <t>66-NAd</t>
  </si>
  <si>
    <t>NAdd</t>
  </si>
  <si>
    <r>
      <t xml:space="preserve">Non applicable (NAdd) - Taxon hivernant régulier, mais </t>
    </r>
    <r>
      <rPr>
        <b/>
        <sz val="12"/>
        <color rgb="FF000000"/>
        <rFont val="Corbel"/>
        <family val="2"/>
      </rPr>
      <t>données insuffisantes</t>
    </r>
    <r>
      <rPr>
        <sz val="12"/>
        <color rgb="FF000000"/>
        <rFont val="Corbel"/>
        <family val="2"/>
      </rPr>
      <t xml:space="preserve"> pour évaluer la proportion nationale de la population régionale hivernante</t>
    </r>
  </si>
  <si>
    <t>Taxon hivernant régulier, mais la proportion nationale que représentent les effectifs de la population régionale hivernante est non évaluable faute de connaissances suffisantes.</t>
  </si>
  <si>
    <t>67-NAne</t>
  </si>
  <si>
    <t>NAne</t>
  </si>
  <si>
    <r>
      <t xml:space="preserve">Non applicable (NAne) - Taxon sédentaire hivernant </t>
    </r>
    <r>
      <rPr>
        <b/>
        <sz val="12"/>
        <color rgb="FF000000"/>
        <rFont val="Corbel"/>
        <family val="2"/>
      </rPr>
      <t>non évaluable</t>
    </r>
  </si>
  <si>
    <t>Taxon signalé en hiver (population sédentaire), mais aucune population hivernante issue d'autres régions n'est connue et évaluable.</t>
  </si>
  <si>
    <t>Taxon introduit dont la reproduction était certifiée ou jugée probable historiquement : considéré comme reproducteur local probablement définitivement éteint.</t>
  </si>
  <si>
    <t>HIVERNAGE DANS LA RÉGION NATURELLE</t>
  </si>
  <si>
    <t>Symbologie uniquement utilisée dans la cadre des évaluations des populations hivernantes.</t>
  </si>
  <si>
    <t>Taxon signalé en période hivernale (01 décembre - 31 janvier), par des populations régulières ou des individus occasionnels.</t>
  </si>
  <si>
    <t>Taxon signalé en période hivernale (01 décembre - 31 janvier) historiquement, mais sans aucune observation hivernale récente.</t>
  </si>
  <si>
    <t>Taxon introduit signalé en période hivernale (01 décembre - 31 janvier), par des populations régulières ou des individus occasionnels.</t>
  </si>
  <si>
    <t>LISTE DES ESPÈCES DÉTERMINANTES ZNIEFF EN RÉGION GRAND EST</t>
  </si>
  <si>
    <t>RÉGIONS NATURELLES DU GRAND EST RETENUES SELON PROJET</t>
  </si>
  <si>
    <t>Version REG NAT août 2024</t>
  </si>
  <si>
    <t>Descriptif synthétique des subdivisions du Grand Est par régions naturelles retenues pour les Listes d'espèces déterminantes znieff</t>
  </si>
  <si>
    <t>Descriptif synthétique des subdivisions du Grand Est par régions naturelles retenues pour les Listes de référence et Listes rouges</t>
  </si>
  <si>
    <t>Cas particulier : Liste rouge Poissons</t>
  </si>
  <si>
    <r>
      <t xml:space="preserve">La priorisation des espèces vise principalement à appuyer la phase de création de znieff : par la hiérarchisation de sites dans un territoire ; par une aide plus fine pour la délimitation finale des znieff retenues.
(Rappel : cette priorisation n'apparaît pas dans les fiches znieff consultées dans la base de données znieff INPN).
Une espèce est Déterminante znieff (EDZ) ou Autre espèce à enjeux (AEE) pour tout le Grand Est.
Chaque espèce Déterminante znieff (EDZ) est priorisée selon 3 niveaux :
1 – espèce très prioritaire : justifie à elle seule la définition puis la validation d'une znieff
2 – espèce prioritaire : présence d’au moins 4 espèces pour justifier une znieff
3 – espèce accompagnatrice : pour mieux délimiter le périmètre final et décrire la richesse biologique de la znieff			
</t>
    </r>
    <r>
      <rPr>
        <b/>
        <sz val="12"/>
        <color theme="1"/>
        <rFont val="Corbel"/>
        <family val="2"/>
      </rPr>
      <t>Ces priorisations peuvent être distinguées, en fonction du statut local de l'espèce, dans un découpage en quatre grands territoires (voir détails ci-dessous).</t>
    </r>
  </si>
  <si>
    <r>
      <t xml:space="preserve">Afin d’offrir une représentation des contrastes -parfois très importants- qui existent au sein de l’aire de répartition régionale d’une même espèce, les résultats de la Liste rouge régionale sont présentés complétés d’une représentation des statuts infrarégionaux. </t>
    </r>
    <r>
      <rPr>
        <b/>
        <sz val="12"/>
        <color theme="1"/>
        <rFont val="Corbel"/>
        <family val="2"/>
      </rPr>
      <t>La subdivision retenue est de neuf unités naturelles principales (voir détails ci-dessous).</t>
    </r>
    <r>
      <rPr>
        <sz val="12"/>
        <color theme="1"/>
        <rFont val="Corbel"/>
        <family val="2"/>
      </rPr>
      <t xml:space="preserve">
Ce découpage se base d’abord sur leur appartenance à des unités naturelles dépassant le cadre régional (ex. le Massif du Jura). Aussi, l’éventail de leurs surfaces est hétérogène, et, pour les plus grande unités, des contrastes internes peuvent aussi être constatés, en particulier entre les secteurs nord et sud.
Pour schématique qu’elle soit, cette synthèse infrarégionale vise à représenter simultanément :
• la répartition de l’espèce telle qu’elle est connue aujourd’hui dans chaque infraterritoire : y est-elle implantée ? occasionnelle ? disparue ? introduite ?
• dans quels territoires infrarégionaux la population locale de l’espèce est jugée particulièrement sensible, soit parce que les stations subsistantes y sont rares ou très fragmentées, soit parce qu’un déclin accentué par rapport au constat régional y est noté.</t>
    </r>
  </si>
  <si>
    <r>
      <t xml:space="preserve">Le caractère natif des espèces de poissons est d'abord associé aux bassins fluviaux. Ceux-ci sont donc plus à même de décrire les particularités infrarégionales des sous-populations.
</t>
    </r>
    <r>
      <rPr>
        <b/>
        <sz val="12"/>
        <color theme="1"/>
        <rFont val="Corbel"/>
        <family val="2"/>
      </rPr>
      <t>Le subdivision retenue pour les poissons est les 7 sous-bassins fluviaux principaux.</t>
    </r>
    <r>
      <rPr>
        <sz val="12"/>
        <color theme="1"/>
        <rFont val="Corbel"/>
        <family val="2"/>
      </rPr>
      <t xml:space="preserve"> 
Elle permet un niveau de représentation proche du niveau II simplifié des régions naturelles.  </t>
    </r>
  </si>
  <si>
    <t xml:space="preserve">Liste des unités naturelles du Grand Est (d'Ouest en Est) </t>
  </si>
  <si>
    <t xml:space="preserve">Liste des bassins versants du Grand Est (d'Ouest en Est) </t>
  </si>
  <si>
    <t>Niveau 1 simplifié
(utilisation : listes espèces déterminantes znieff)</t>
  </si>
  <si>
    <t>Niveau 1</t>
  </si>
  <si>
    <t>Niveau 2</t>
  </si>
  <si>
    <t>Niveau 2 simplifié
(utilisation : Liste rouge régionale)</t>
  </si>
  <si>
    <t>Niveau 1 (utilisation : listes espèces déterminantes znieff)</t>
  </si>
  <si>
    <t>Niveau 2
(utilisation : Liste rouge régionale poissons)</t>
  </si>
  <si>
    <t xml:space="preserve">ID_Nx </t>
  </si>
  <si>
    <t>Nom région naturelle</t>
  </si>
  <si>
    <r>
      <t>Surface
(km</t>
    </r>
    <r>
      <rPr>
        <b/>
        <vertAlign val="superscript"/>
        <sz val="12"/>
        <color theme="0"/>
        <rFont val="Corbel"/>
        <family val="2"/>
      </rPr>
      <t>2</t>
    </r>
    <r>
      <rPr>
        <b/>
        <sz val="12"/>
        <color theme="0"/>
        <rFont val="Corbel"/>
        <family val="2"/>
      </rPr>
      <t>)</t>
    </r>
  </si>
  <si>
    <t>Surface (proportion du Grand Est)</t>
  </si>
  <si>
    <t>Nom bassin fluvial</t>
  </si>
  <si>
    <t>Nom sous-bassin fluvial</t>
  </si>
  <si>
    <t>BC</t>
  </si>
  <si>
    <r>
      <t xml:space="preserve">Le plateau de Brie et la plaine de Champagne
</t>
    </r>
    <r>
      <rPr>
        <i/>
        <sz val="12"/>
        <color rgb="FF705A97"/>
        <rFont val="Corbel"/>
        <family val="2"/>
      </rPr>
      <t>["Plaine de Champagne et Brie"]</t>
    </r>
  </si>
  <si>
    <t>B</t>
  </si>
  <si>
    <t>Le plateau de Brie</t>
  </si>
  <si>
    <t>B1</t>
  </si>
  <si>
    <t>SEI</t>
  </si>
  <si>
    <t>Seine</t>
  </si>
  <si>
    <t>SEI_Au</t>
  </si>
  <si>
    <t>Seine et Aube</t>
  </si>
  <si>
    <t>C</t>
  </si>
  <si>
    <t>La plaine de Champagne</t>
  </si>
  <si>
    <t>C1</t>
  </si>
  <si>
    <t>La Champagne crayeuse</t>
  </si>
  <si>
    <t>SEI_Ma</t>
  </si>
  <si>
    <t>Marne, Saulx et Ornain</t>
  </si>
  <si>
    <t>C2</t>
  </si>
  <si>
    <t>L'arc de la Champagne humide</t>
  </si>
  <si>
    <t>SEI_Ai</t>
  </si>
  <si>
    <t>Aisne et Vesle</t>
  </si>
  <si>
    <t>AL</t>
  </si>
  <si>
    <r>
      <t xml:space="preserve">Le massif des Ardennes et les plateaux à cuestas de Lorraine et Champagne
</t>
    </r>
    <r>
      <rPr>
        <i/>
        <sz val="12"/>
        <color rgb="FF705A97"/>
        <rFont val="Corbel"/>
        <family val="2"/>
      </rPr>
      <t>["Plateaux lorrains et massif ardennais"]</t>
    </r>
  </si>
  <si>
    <t>A</t>
  </si>
  <si>
    <t>Le massif des Ardennes</t>
  </si>
  <si>
    <t>A1</t>
  </si>
  <si>
    <t>MEU</t>
  </si>
  <si>
    <t>Meuse</t>
  </si>
  <si>
    <t>Meuse et Chiers</t>
  </si>
  <si>
    <t>L</t>
  </si>
  <si>
    <t>Les plateaux à cuestas de Lorraine et Champagne</t>
  </si>
  <si>
    <t>L1</t>
  </si>
  <si>
    <t>Le plateau lorrain occidental et reliefs pré-ardennais</t>
  </si>
  <si>
    <t>L125</t>
  </si>
  <si>
    <t>Le plateau lorrain occidental, la Woëvre et les reliefs pré-ardennais</t>
  </si>
  <si>
    <t>RHO</t>
  </si>
  <si>
    <t>Rhône</t>
  </si>
  <si>
    <t>RHO_Sa</t>
  </si>
  <si>
    <t>Saône</t>
  </si>
  <si>
    <t>L2</t>
  </si>
  <si>
    <t>La Woëvre</t>
  </si>
  <si>
    <t>RHI</t>
  </si>
  <si>
    <t>Rhin</t>
  </si>
  <si>
    <t>RHI_Mo</t>
  </si>
  <si>
    <t>Moselle, Meurthe et Sarre</t>
  </si>
  <si>
    <t>L5</t>
  </si>
  <si>
    <t>Le plateau de Haute-Saône</t>
  </si>
  <si>
    <t>RHI_sup</t>
  </si>
  <si>
    <t>Rhin français et Ill</t>
  </si>
  <si>
    <t>L3</t>
  </si>
  <si>
    <t>Le plateau lorrain oriental</t>
  </si>
  <si>
    <t>L34</t>
  </si>
  <si>
    <t>Le plateau lorrain oriental et le Warndt</t>
  </si>
  <si>
    <t>L4</t>
  </si>
  <si>
    <t>Le Warndt</t>
  </si>
  <si>
    <t>V</t>
  </si>
  <si>
    <r>
      <t xml:space="preserve">Le massif des Vosges </t>
    </r>
    <r>
      <rPr>
        <i/>
        <sz val="12"/>
        <color rgb="FF705A97"/>
        <rFont val="Corbel"/>
        <family val="2"/>
      </rPr>
      <t>["Massif vosgien"]</t>
    </r>
  </si>
  <si>
    <t>Le massif des Vosges</t>
  </si>
  <si>
    <t>V1</t>
  </si>
  <si>
    <t>Les Vosges gréseuses</t>
  </si>
  <si>
    <t>V2</t>
  </si>
  <si>
    <t>Les Vosges cristallines</t>
  </si>
  <si>
    <t>RJ</t>
  </si>
  <si>
    <r>
      <t xml:space="preserve">Le fossé rhénan et le massif du Jura
</t>
    </r>
    <r>
      <rPr>
        <i/>
        <sz val="12"/>
        <color rgb="FF705A97"/>
        <rFont val="Corbel"/>
        <family val="2"/>
      </rPr>
      <t>["Fossé rhénan et massif jurassien"]</t>
    </r>
  </si>
  <si>
    <t>R</t>
  </si>
  <si>
    <t>Le fossé rhénan</t>
  </si>
  <si>
    <t>R1</t>
  </si>
  <si>
    <t>Les collines sous-vosgiennes</t>
  </si>
  <si>
    <t>R2</t>
  </si>
  <si>
    <t>La plaine d'Alsace</t>
  </si>
  <si>
    <t>J</t>
  </si>
  <si>
    <t>Le massif du Jura</t>
  </si>
  <si>
    <t>J1</t>
  </si>
  <si>
    <t xml:space="preserve">Référence : ODONAT Grand Est, 2018 - Régions naturelles du Grand Est
</t>
  </si>
  <si>
    <t>https://www.geograndest.fr/geonetwork/srv/fre/catalog.search#/metadata/FR-417566924-180706_001</t>
  </si>
  <si>
    <t>Liste de référence de l'ensemble des espèces confirmées dans les limites adminitratives de la Région Grand Est (à la date d'édition de la liste), avec statuts UICN Liste rouge régionale, complétée de la représentation des statuts de présence infrarégionaux, et des statuts UICN Listes rouges suprarégionales (si existant)</t>
  </si>
  <si>
    <t>Intitulé</t>
  </si>
  <si>
    <t>URL (si disponible)</t>
  </si>
  <si>
    <t>Date de validation CSRPN (Liste rouge)</t>
  </si>
  <si>
    <t>Date de labellisation UICN (Liste rouge)</t>
  </si>
  <si>
    <t>Version première validée CSRPN et labelisée UICN</t>
  </si>
  <si>
    <t>RÉFÉRENCEMENT</t>
  </si>
  <si>
    <t>Citation recommandée (Liste rouge)</t>
  </si>
  <si>
    <t>Documents de synthèse pdf Liste rouge</t>
  </si>
  <si>
    <t>REMERCIEMENTS</t>
  </si>
  <si>
    <t>Comité d'évaluation</t>
  </si>
  <si>
    <t>Autres experts contributeurs</t>
  </si>
  <si>
    <t>Structures contributrices (données et/ou expertise)</t>
  </si>
  <si>
    <t>Collectif Faune-Champagne-Ardenne (Association Nature du Nogentais ; Centre Permanent d’Initiatives pour l’Environnement du Sud Champagne ; LPO Champagne-Ardenne ;  Regroupement des naturalistes ardennais) ; Collectif Faune-Lorraine (LOrraine Association NAture ; LPO Grand Est ; LPO Meurthe-et-Moselle ; LPO Moselle) ; Conservatoires d’espaces naturels d’Alsace ; Conservatoire d’espaces naturels de Champagne-Ardenne ; Conservatoire d’espaces naturels de Lorraine ; Ecolor ; Imago ; Parc naturel régional de la Forêt d’Orient ; Parc naturel régional de la Montagne de Reims ; Parc naturel régional des Ballons des Vosges ; Parc naturel régional des Vosges du Nord ; Société Lorraine d’Entomologie</t>
  </si>
  <si>
    <t>Remerciements</t>
  </si>
  <si>
    <t>RÉFÉRENTIELS TAXINOMIQUES UTILISÉS</t>
  </si>
  <si>
    <t>RÉFÉRENCES</t>
  </si>
  <si>
    <t>TAXREF</t>
  </si>
  <si>
    <t>https://inpn.mnhn.fr/programme/documentation/referentiels-especes-taxref</t>
  </si>
  <si>
    <t>TAXREF base de connaissances « Statuts »</t>
  </si>
  <si>
    <t>Régnier, C. &amp; Gargominy, O. 2018. Diffusion des statuts des espèces : principes et objectifs. UMS 2006 Patrimoine Naturel (AFB / CNRS / MNHN), Paris. Rapport Patrinat 2018-109. 8 pp.</t>
  </si>
  <si>
    <t>https://inpn.mnhn.fr/programme/documentation/base-de-connaissance-statuts</t>
  </si>
  <si>
    <t>Régions naturelles du Grand Est</t>
  </si>
  <si>
    <t>https://www.datagrandest.fr/data4citizen/visualisation/information/?id=fr-417566924-180706_001</t>
  </si>
  <si>
    <r>
      <t xml:space="preserve">Ces informations ont été reportées à partir de </t>
    </r>
    <r>
      <rPr>
        <i/>
        <sz val="12"/>
        <color theme="1"/>
        <rFont val="Calibri"/>
        <family val="2"/>
        <scheme val="minor"/>
      </rPr>
      <t>TAXREF base de connaissances « Statuts »</t>
    </r>
  </si>
  <si>
    <t>https://inpn.mnhn.fr/espece/listerouge/W</t>
  </si>
  <si>
    <t>aaaa</t>
  </si>
  <si>
    <t>LÉGENDES : CATÉGORIES LISTE ROUGE UICN</t>
  </si>
  <si>
    <t>ID_CHAMP</t>
  </si>
  <si>
    <t>SECTION1</t>
  </si>
  <si>
    <t>RÉFÉRENCE LISTE</t>
  </si>
  <si>
    <t>SECTION2</t>
  </si>
  <si>
    <t>ÉDITION LISTE</t>
  </si>
  <si>
    <t>INTITULÉ CHAMP</t>
  </si>
  <si>
    <t>DOMAINE TAXINOMIQUE</t>
  </si>
  <si>
    <t>VERSION LISTE ROUGE</t>
  </si>
  <si>
    <t>ANNEE PUBLICATION LRGE</t>
  </si>
  <si>
    <t>INTITULÉ CHAMP SIG</t>
  </si>
  <si>
    <t>DOM_TAX</t>
  </si>
  <si>
    <t>LRGE_VERS</t>
  </si>
  <si>
    <t>AN_LRGE</t>
  </si>
  <si>
    <t>NOMENCLATURE SCIENTIFIQUE LISTE DE RÉFÉRENCE</t>
  </si>
  <si>
    <t>IDENTIFIANT TAXON</t>
  </si>
  <si>
    <t>NOM SCIENTIFIQUE LREF</t>
  </si>
  <si>
    <t>LB_AUTEUR</t>
  </si>
  <si>
    <t>RANG TAXINOMIQUE LREF</t>
  </si>
  <si>
    <t>IDENTIFIANT TAXON RANG ESPECE LREF</t>
  </si>
  <si>
    <t>ID_TAX</t>
  </si>
  <si>
    <t>TRI_TAX</t>
  </si>
  <si>
    <t>NOM_SCI_LR</t>
  </si>
  <si>
    <t>RANG_LR</t>
  </si>
  <si>
    <t>ID_TAX_ES</t>
  </si>
  <si>
    <t>NOM VERNACULAIRE LREF</t>
  </si>
  <si>
    <t>NOM_VER_LR</t>
  </si>
  <si>
    <t>LISTE ROUGE GRAND EST</t>
  </si>
  <si>
    <t>Catégorie Liste rouge UICN</t>
  </si>
  <si>
    <t>Critères Liste rouge UICN</t>
  </si>
  <si>
    <t>Remarque évaluation Liste rouge UICN</t>
  </si>
  <si>
    <t>Tendance récente  Grand Est (détaillée)</t>
  </si>
  <si>
    <t>Tendance récente  Grand Est (UICN)</t>
  </si>
  <si>
    <t>Catégorie Liste rouge UICN simplifée</t>
  </si>
  <si>
    <t>CAT_UICN</t>
  </si>
  <si>
    <t>CRIT_UICN</t>
  </si>
  <si>
    <t>RQ_UICN</t>
  </si>
  <si>
    <t>TENGE</t>
  </si>
  <si>
    <t>TENGE_UICN</t>
  </si>
  <si>
    <t>CAT_UICN_s</t>
  </si>
  <si>
    <t>LR_FR</t>
  </si>
  <si>
    <t>LR_EU</t>
  </si>
  <si>
    <t>LR_MON</t>
  </si>
  <si>
    <t xml:space="preserve"> Plateau de Brie</t>
  </si>
  <si>
    <t xml:space="preserve"> Champagne crayeuse</t>
  </si>
  <si>
    <t>PL_BR_ev</t>
  </si>
  <si>
    <t>CA_CR_ev</t>
  </si>
  <si>
    <t>CA_HU_ev</t>
  </si>
  <si>
    <t>ARD_ev</t>
  </si>
  <si>
    <t>LORO_ev</t>
  </si>
  <si>
    <t>LORE_ev</t>
  </si>
  <si>
    <t>VOSG_ev</t>
  </si>
  <si>
    <t>RHIN_ev</t>
  </si>
  <si>
    <t>JURA_ev</t>
  </si>
  <si>
    <t xml:space="preserve">STATUTS DE PRESENCE DANS LES PRINCIPALES RÉGIONS NATURELLES </t>
  </si>
  <si>
    <t>LISTES ROUGES UCIN SUPRARÉGIONALES</t>
  </si>
  <si>
    <t>LISTE ROUGE  GRAND EST (ÉVALUATION UICN)</t>
  </si>
  <si>
    <t>LÉGENDES DES TABLES DESCRIPTIVES EXTRAITES DE TAXREF</t>
  </si>
  <si>
    <t>Version LÉGENDE TAXREF août 2024</t>
  </si>
  <si>
    <t>Liste et description des différentes valeurs des champs repris de TAXREF [extrait de Gargominy, O., Tercerie, S., Régnier, C., Ramage, T., Dupont, P., Daszkiewicz, P. &amp; Poncet, L. 2022. TAXREF, référentiel taxonomique pour la France : méthodologie, mise en oeuvre et diffusion. Rapport PatriNat (OFB-CNRS-MNHN), Muséum national d’Histoire naturelle, Paris. 47 pp.]</t>
  </si>
  <si>
    <t>Format d'export de la table espèces TAXREF diffusée</t>
  </si>
  <si>
    <t>Structure du champ RANG (rang taxinomique)</t>
  </si>
  <si>
    <t>Structure du champ HABITAT</t>
  </si>
  <si>
    <t>Structure du champ FR (statut biogéographique pour la France métropolitaine)</t>
  </si>
  <si>
    <t>Logigramme d'analyse du champ FR (statut biogéographique pour la France métropolitaine) (= "STATUT_BIOGEOGRAPHIQUE_
FRANCE_TAXREF")</t>
  </si>
  <si>
    <t>ID_TAB_TAXREF</t>
  </si>
  <si>
    <t>INTITULE TAXREF</t>
  </si>
  <si>
    <t>TYPE</t>
  </si>
  <si>
    <t>COMMENTAIRE</t>
  </si>
  <si>
    <t>Exemple TaxRef17</t>
  </si>
  <si>
    <t>ID_RANG</t>
  </si>
  <si>
    <t>RANG </t>
  </si>
  <si>
    <t>ID_HAB</t>
  </si>
  <si>
    <t>HABITAT</t>
  </si>
  <si>
    <t>ID_FR</t>
  </si>
  <si>
    <t xml:space="preserve">STATUT </t>
  </si>
  <si>
    <t>ECRITURE</t>
  </si>
  <si>
    <t>ECRITUREbis</t>
  </si>
  <si>
    <t xml:space="preserve">DEFINITION </t>
  </si>
  <si>
    <t>REGNE</t>
  </si>
  <si>
    <t>Texte </t>
  </si>
  <si>
    <t>Règne auquel le taxon appartient </t>
  </si>
  <si>
    <t>Animalia</t>
  </si>
  <si>
    <t>Dumm </t>
  </si>
  <si>
    <t>Domaine </t>
  </si>
  <si>
    <t>Marin </t>
  </si>
  <si>
    <t>Espèces effectuant l’intégralité de leur cycle de vie en milieu marin. Les espèces vivant en mer mais pouvant occasionnellement supporter les eaux douces entrent dans cette catégorie (exemple de la sardine). </t>
  </si>
  <si>
    <t>P</t>
  </si>
  <si>
    <t xml:space="preserve">Présent (indigène ou indéterminé) </t>
  </si>
  <si>
    <t xml:space="preserve">P  - Présent (indigène ou indéterminé) </t>
  </si>
  <si>
    <t xml:space="preserve">Taxon présent au sens large dans la zone géographique considérée, c'est-à-dire taxon indigène ou taxon dont on ne sait pas s’il appartient à l'une des autres catégories. Le défaut de connaissance profite donc à l’indigénat.  
Par indigène on entend : taxon qui est issu de la zone géographique considérée et qui s’y est naturellement développé sans contribution humaine, ou taxon qui est arrivé là sans intervention humaine (intentionnelle ou non) à partir d’une zone dans laquelle il est indigène 8. 
(NB : sont exclus les hybrides dont l’un des parents au moins est introduitdans la zone considérée).
Sont regroupés sous ce statut tous les taxons catégorisés « natif » ou« autochtone ». Les taxons hivernant quelques mois de l’année entrent dans cette catégorie. </t>
  </si>
  <si>
    <t>PHYLUM</t>
  </si>
  <si>
    <t>Embranchement auquel le taxon appartient </t>
  </si>
  <si>
    <t>Arthropoda</t>
  </si>
  <si>
    <t>SPRG </t>
  </si>
  <si>
    <t>Super-Règne </t>
  </si>
  <si>
    <t>Eau douce </t>
  </si>
  <si>
    <t>Espèces effectuant l’intégralité de leur cycle de vie en eau douce. Les espèces vivant en eau douce mais pouvant occasionnellement supporter les eaux saumâtres entrent dans cette catégorie. </t>
  </si>
  <si>
    <t xml:space="preserve">Cryptogène </t>
  </si>
  <si>
    <t xml:space="preserve">C  - Cryptogène </t>
  </si>
  <si>
    <t xml:space="preserve">Taxon dont l’aire d’origine est inconnue et dont on ne peut donc pas dire s’il est indigène ou introduit 10. </t>
  </si>
  <si>
    <t>CLASSE</t>
  </si>
  <si>
    <t>Classe à laquelle le taxon appartient </t>
  </si>
  <si>
    <t>Insecta</t>
  </si>
  <si>
    <t>KD </t>
  </si>
  <si>
    <t>Règne </t>
  </si>
  <si>
    <t>Terrestre </t>
  </si>
  <si>
    <t>Espèces vivant uniquement en milieu terrestre. </t>
  </si>
  <si>
    <t>I</t>
  </si>
  <si>
    <t xml:space="preserve">Introduit </t>
  </si>
  <si>
    <t xml:space="preserve">I  - Introduit </t>
  </si>
  <si>
    <t>Taxon introduit (établi ou possiblement établi) dans la zone géographique considérée.
Par introduit on entend : taxon dont la présence dans la zone géographique considérée est due à une intervention humaine, intentionnelle ou non, ou taxon qui est arrivé dans la zone sans intervention humaine mais à partird’une zone dans laquelle il est introduit 8.
Par établi (terme pour la faune, = naturalisé pour la flore) on entend : taxon introduit qui forme des populations viables (se reproduisant) et durables qui se maintiennent dans le milieu naturel sans besoin d’intervention humaine 8. Sont regroupés sous ce statut tous les taxons catégorisés « naturalisé »,« établi », et a priori ceux catégorisés « non-indigène », « exotique », « exogène », « allogène », « allochtone », « non-natif »,  (en anglais : alien) dans une publication scientifique, sous réserve qu’ils soient établis et non envahissants.</t>
  </si>
  <si>
    <t>ORDRE</t>
  </si>
  <si>
    <t>Ordre auquel le taxon appartient </t>
  </si>
  <si>
    <t>Lepidoptera</t>
  </si>
  <si>
    <t>SSRG </t>
  </si>
  <si>
    <t>Sous-Règne </t>
  </si>
  <si>
    <t>Marin &amp; Eau douce </t>
  </si>
  <si>
    <t>Espèces pouvant être présentes en eau douce et en mer de par leur cycle de vie diadrome pour les organismes amphihalins, ou par tolérance aux fortes variations de salinités pour les organismes euryhalins. </t>
  </si>
  <si>
    <t xml:space="preserve">Introduit envahissant </t>
  </si>
  <si>
    <t xml:space="preserve">J  - Introduit envahissant </t>
  </si>
  <si>
    <t>Taxon introduit dans la zone géographique considérée, qui produit des descendants fertiles souvent en grand nombre, et qui a le potentiel pours’étendre de façon exponentielle sur une grande aire, augmentant ainsirapidement son aire de répartition 8. Cela induit souvent des conséquences écologiques, économiques ou sanitaires négatives (IUCN, 2000). Sont regroupés sous ce statut tous les taxons catégorisés « introduit envahissant », « exotique envahissant » ou « invasif » (invasive en anglais) dans une publication scientifique.</t>
  </si>
  <si>
    <t>Famille à laquelle le taxon appartient </t>
  </si>
  <si>
    <t>Nymphalidae</t>
  </si>
  <si>
    <t>IFRG </t>
  </si>
  <si>
    <t>Infra-Règne </t>
  </si>
  <si>
    <t>Marin &amp; Terrestre </t>
  </si>
  <si>
    <t>Espèces effectuant une partie de leur cycle de vie en mer et l’autre partie à terre (cas des pinnipèdes, des tortues et des oiseaux marins par exemple). </t>
  </si>
  <si>
    <t>M</t>
  </si>
  <si>
    <t xml:space="preserve">Introduit non établi (dont domestique) </t>
  </si>
  <si>
    <t xml:space="preserve">M  - Introduit non établi (dont domestique) </t>
  </si>
  <si>
    <t>Taxon introduit qui peut occasionnellement se reproduire en dehors de son aire de culture ou de captivité, mais qui ne peut se maintenir à l’état sauvage car ne pouvant former de populations viables sans intervention humaine, et qui dépend donc d’introductions répétées pour se maintenir dans la nature 8. Sont regroupés sous ce statut tous les taxons catégorisés « introduit occasionnel », « subspontané », « échappé de culture ou de captivité » (enanglais : casual alien). Ce statut inclut les taxons strictement domestiques (faune), cultivés (flore) ainsi que les espèces commercialisées (espèces d’aquariophilie par exemple).</t>
  </si>
  <si>
    <t>SOUS_FAMILLE</t>
  </si>
  <si>
    <t>Sous-famille à laquelle le taxon appartient </t>
  </si>
  <si>
    <t>Nymphalinae</t>
  </si>
  <si>
    <t>PH </t>
  </si>
  <si>
    <t>Phylum/Embranchement </t>
  </si>
  <si>
    <t>Eau saumâtre </t>
  </si>
  <si>
    <t>Espèces vivant exclusivement en eau saumâtre. </t>
  </si>
  <si>
    <t xml:space="preserve">Occasionnel </t>
  </si>
  <si>
    <t xml:space="preserve">B  - Occasionnel </t>
  </si>
  <si>
    <t>Taxon occasionnel, non nicheur, accidentel dans la zone géographique considérée (par exemple migrateur de passage).</t>
  </si>
  <si>
    <t>TRIBU</t>
  </si>
  <si>
    <t>Tribu à laquelle le taxon appartient </t>
  </si>
  <si>
    <t>Melitaeini</t>
  </si>
  <si>
    <t>SBPH </t>
  </si>
  <si>
    <t>Sous-Phylum </t>
  </si>
  <si>
    <t>Continental (terrestre et/ou eau douce) </t>
  </si>
  <si>
    <t>Espèces continentales (non marines) dont on ne sait pas si elles sont terrestres et/ou d’eau douce (taxons provenant de Fauna Europaea). </t>
  </si>
  <si>
    <t>E</t>
  </si>
  <si>
    <t xml:space="preserve">Endémique </t>
  </si>
  <si>
    <t xml:space="preserve">E  - Endémique </t>
  </si>
  <si>
    <t xml:space="preserve">Taxon naturellement restreint à la zone géographique considérée. </t>
  </si>
  <si>
    <t>GROUP1_INPN</t>
  </si>
  <si>
    <t>Regroupement vernaculaire (niveau 1) </t>
  </si>
  <si>
    <t>Arthropodes</t>
  </si>
  <si>
    <t>IFPH </t>
  </si>
  <si>
    <t>Infra-Phylum </t>
  </si>
  <si>
    <t>Continental (terrestre et eau douce) </t>
  </si>
  <si>
    <t>Espèces terrestres effectuant une partie de leur cycle en eau douce (odonates par exemple), ou fortement liées au milieu aquatique (loutre par exemple). </t>
  </si>
  <si>
    <t>S</t>
  </si>
  <si>
    <t xml:space="preserve">Subendémique </t>
  </si>
  <si>
    <t xml:space="preserve">S  - Subendémique </t>
  </si>
  <si>
    <t xml:space="preserve">Taxon naturellement restreint à une zone non intégralement incluse dans la zone géographique considérée mais dont les principales populations se situent dans celle-ci (par ex distribution à cheval sur les Pyrénées françaises etespagnoles, sur les Jura français et suisse, endémique corso-sarde, etc.).  
Pour l’Outre-mer, on applique ce statut à l’endémisme régional :  - pour la Guyane= endémique du plateau des Guyanes, - pour les Antilles françaises = endémique des petites Antilles, - pour Mayotte = endémique de l’archipel des Comores, - pour la Réunion = endémique des Mascareignes,  - pour les îles subantarctiques = endémique de la South Indian OceanProvince 9. </t>
  </si>
  <si>
    <t>GROUP2_INPN</t>
  </si>
  <si>
    <t>Regroupement vernaculaire (niveau 2) </t>
  </si>
  <si>
    <t>Insectes</t>
  </si>
  <si>
    <t>DV </t>
  </si>
  <si>
    <t>Division </t>
  </si>
  <si>
    <t>D</t>
  </si>
  <si>
    <t xml:space="preserve">Douteux </t>
  </si>
  <si>
    <t xml:space="preserve">D  - Douteux </t>
  </si>
  <si>
    <t xml:space="preserve">Taxon dont la présence dans la zone géographique considérée n’est pas avérée (en attente de confirmation). </t>
  </si>
  <si>
    <t>GROUP3_INPN</t>
  </si>
  <si>
    <t>Regroupement vernaculaire (niveau 3) </t>
  </si>
  <si>
    <t>Lépidoptères</t>
  </si>
  <si>
    <t>SBDV </t>
  </si>
  <si>
    <t>Sous-Division </t>
  </si>
  <si>
    <t>Q</t>
  </si>
  <si>
    <t xml:space="preserve">Mentionné par erreur </t>
  </si>
  <si>
    <t xml:space="preserve">Q  - Mentionné par erreur </t>
  </si>
  <si>
    <t xml:space="preserve">Taxon mentionné par erreur comme présent sur le territoire considéré. </t>
  </si>
  <si>
    <t>gp_tax_od1</t>
  </si>
  <si>
    <t>Regroupement vernaculaire (niveau 1) ancienne version</t>
  </si>
  <si>
    <t>SPCL </t>
  </si>
  <si>
    <t>Super-Classe </t>
  </si>
  <si>
    <t xml:space="preserve">Absent </t>
  </si>
  <si>
    <t xml:space="preserve">A  - Absent </t>
  </si>
  <si>
    <t xml:space="preserve">Taxon non présent dans la zone géographique considérée. </t>
  </si>
  <si>
    <t>gp_tax_od2</t>
  </si>
  <si>
    <t>Regroupement vernaculaire (niveau 2) ancienne version</t>
  </si>
  <si>
    <t>Rhopalocères</t>
  </si>
  <si>
    <t>CLAD </t>
  </si>
  <si>
    <t>Clade </t>
  </si>
  <si>
    <t>W</t>
  </si>
  <si>
    <t xml:space="preserve">Disparu </t>
  </si>
  <si>
    <t xml:space="preserve">W  - Disparu </t>
  </si>
  <si>
    <t xml:space="preserve">Taxon qui n’est plus présent à l’état sauvage dans la zone géographiqueconsidérée mais qui n’est pas globalement éteint. Rq : en cas de doute sur la présence ancienne ou non du taxon à l’étatsauvage, utiliser le statut absent (A). </t>
  </si>
  <si>
    <t>gp_tax_od3</t>
  </si>
  <si>
    <t>Regroupement vernaculaire (niveau 3) ancienne version</t>
  </si>
  <si>
    <t>CL </t>
  </si>
  <si>
    <t>Classe </t>
  </si>
  <si>
    <t>X</t>
  </si>
  <si>
    <t xml:space="preserve">Éteint </t>
  </si>
  <si>
    <t xml:space="preserve">X  - Éteint </t>
  </si>
  <si>
    <t xml:space="preserve">Taxon globalement éteint (= ayant totalement disparu de la surface du globeterrestre). </t>
  </si>
  <si>
    <t>Entier long </t>
  </si>
  <si>
    <t>Identifiant unique du nom scientifique </t>
  </si>
  <si>
    <t>SBCL </t>
  </si>
  <si>
    <t>Sous-Classe </t>
  </si>
  <si>
    <t>Y</t>
  </si>
  <si>
    <t xml:space="preserve">Introduit éteint / disparu </t>
  </si>
  <si>
    <t xml:space="preserve">Y  - Introduit éteint / disparu </t>
  </si>
  <si>
    <t xml:space="preserve">Taxon introduit naturalisé par le passé mais aujourd’hui disparu de la zone géographique considérée (W) ou éteint (X). </t>
  </si>
  <si>
    <t>CD_TAXSUP</t>
  </si>
  <si>
    <t>Identifiant (CD_NOM) du taxon supérieur calculé dans la classification simplifiée (voir Tableau 3 pour les valeurs de rangs pris en compte) </t>
  </si>
  <si>
    <t>IFCL </t>
  </si>
  <si>
    <t>Infra-Classe </t>
  </si>
  <si>
    <t>Z</t>
  </si>
  <si>
    <t xml:space="preserve">Endémique éteint </t>
  </si>
  <si>
    <t xml:space="preserve">Z  - Endémique éteint </t>
  </si>
  <si>
    <t>Taxon endémique et aujourd’hui disparu, donc globalement éteint (X).</t>
  </si>
  <si>
    <t>CD_SUP</t>
  </si>
  <si>
    <t>Identifiant (CD_NOM) du taxon directement supérieur </t>
  </si>
  <si>
    <t>PVCL </t>
  </si>
  <si>
    <t>Parv-Classe </t>
  </si>
  <si>
    <t>Logigramme d'analyse du champ STATUT_BIOGEOGRAPHIQUE_
GRAND_EST_format_TAXREF</t>
  </si>
  <si>
    <t>CD_REF</t>
  </si>
  <si>
    <t>Identifiant (CD_NOM) du taxon de référence (nom retenu) </t>
  </si>
  <si>
    <t>SPOR </t>
  </si>
  <si>
    <t>Super-Ordre </t>
  </si>
  <si>
    <t>Rang taxonomique (lien vers TAXREF_RANG) </t>
  </si>
  <si>
    <t>COH </t>
  </si>
  <si>
    <t>Cohorte </t>
  </si>
  <si>
    <t>Indigénat_GE</t>
  </si>
  <si>
    <t>Envahissant_FR</t>
  </si>
  <si>
    <t>Endémicité_GE</t>
  </si>
  <si>
    <t>Présence_GE</t>
  </si>
  <si>
    <t>Rareté_GE</t>
  </si>
  <si>
    <t>Reproduction_GE</t>
  </si>
  <si>
    <t>Reproduction_rareté_GE</t>
  </si>
  <si>
    <t>Hivernage_GE</t>
  </si>
  <si>
    <t>Hivernage_rareté_GE</t>
  </si>
  <si>
    <t>Migration_GE</t>
  </si>
  <si>
    <t>Migration_rareté_GE</t>
  </si>
  <si>
    <t>STATUT_BIOGEOGRAPHIQUE_GRAND_EST_INPN</t>
  </si>
  <si>
    <t>LB_NOM</t>
  </si>
  <si>
    <t>Nom scientifique du taxon (sans l’autorité) </t>
  </si>
  <si>
    <t>Melitaea didyma</t>
  </si>
  <si>
    <t>OR </t>
  </si>
  <si>
    <t>Ordre </t>
  </si>
  <si>
    <t>LISTES DES VALEURS DES CHAMPS</t>
  </si>
  <si>
    <t>Indigène (ou indéterminé)</t>
  </si>
  <si>
    <t>Envahissant</t>
  </si>
  <si>
    <t>Présent (régulier)</t>
  </si>
  <si>
    <t>Commun</t>
  </si>
  <si>
    <t>Reproducteur certain ou probable</t>
  </si>
  <si>
    <t>Hivernant régulier</t>
  </si>
  <si>
    <t>Migrateur régulier</t>
  </si>
  <si>
    <t>Autorité du taxon (Auteur, année, gestion des parenthèses) </t>
  </si>
  <si>
    <t>(Esper, 1778)</t>
  </si>
  <si>
    <t>SBOR </t>
  </si>
  <si>
    <t>Sous-Ordre </t>
  </si>
  <si>
    <t>Présent (irrégulier)</t>
  </si>
  <si>
    <t>Assez commun</t>
  </si>
  <si>
    <t>Reproducteur régulier possible, à confirmer</t>
  </si>
  <si>
    <t>Hivernant irrégulier</t>
  </si>
  <si>
    <t>Migrateur irrégulier</t>
  </si>
  <si>
    <t>NOM_COMPLET</t>
  </si>
  <si>
    <t>Combinaison des champs précédents pour donner le nom complet (~LB_NOM+" " +LB_AUTEUR) </t>
  </si>
  <si>
    <t>Melitaea didyma (Esper, 1778)</t>
  </si>
  <si>
    <t>IFOR </t>
  </si>
  <si>
    <t>Infra-Ordre </t>
  </si>
  <si>
    <t>Introduit établi</t>
  </si>
  <si>
    <t>Non revu [2000-2021], présence actuelle à confirmer</t>
  </si>
  <si>
    <t>Peu commun</t>
  </si>
  <si>
    <t>Reproducteur irrégulier</t>
  </si>
  <si>
    <t>Hivernant non revu [2000-2021]</t>
  </si>
  <si>
    <t>Migrateur non revu [2000-2021]</t>
  </si>
  <si>
    <t>NOM_COMPLET_HTML</t>
  </si>
  <si>
    <t>NOM_COMPLET avec balises HTML pour gérer les italiques dans le nom </t>
  </si>
  <si>
    <t>&lt;i&gt;Melitaea didyma&lt;/i&gt; (Esper, 1778)</t>
  </si>
  <si>
    <t>PVOR </t>
  </si>
  <si>
    <t>Parv-Ordre </t>
  </si>
  <si>
    <t>Introduit non établi, échappé</t>
  </si>
  <si>
    <t>Disparu [1950-2000[</t>
  </si>
  <si>
    <t>Rare</t>
  </si>
  <si>
    <t>Reproducteur non revu [2000-2021]</t>
  </si>
  <si>
    <t>Hivernant disparu</t>
  </si>
  <si>
    <t>Migrateur non connu</t>
  </si>
  <si>
    <t>NOM_VALIDE</t>
  </si>
  <si>
    <t>Le NOM_COMPLET du CD_REF </t>
  </si>
  <si>
    <t>SCO </t>
  </si>
  <si>
    <t>Section </t>
  </si>
  <si>
    <t>Disparu [1900-1950[</t>
  </si>
  <si>
    <t>Occasionnel</t>
  </si>
  <si>
    <t>Reproducteur disparu [1950-2000[</t>
  </si>
  <si>
    <t>Hivernage non connu</t>
  </si>
  <si>
    <t>NOM_VERN</t>
  </si>
  <si>
    <t>Noms vernaculaires français </t>
  </si>
  <si>
    <t>Mélitée orangée (La), Damier orangé (Le), Diane (La)</t>
  </si>
  <si>
    <t>SSCO </t>
  </si>
  <si>
    <t>Sous-Section </t>
  </si>
  <si>
    <t>Disparu [avant 1900]</t>
  </si>
  <si>
    <t>Accidentel</t>
  </si>
  <si>
    <t>Reproducteur disparu [1900-1950[</t>
  </si>
  <si>
    <t>NOM_VERN_ENG</t>
  </si>
  <si>
    <t>Noms vernaculaires anglais </t>
  </si>
  <si>
    <t>Spotted Fritillary</t>
  </si>
  <si>
    <t>SPFM </t>
  </si>
  <si>
    <t>Super-Famille </t>
  </si>
  <si>
    <t>Disparu [période non connue]</t>
  </si>
  <si>
    <t>Non évalué</t>
  </si>
  <si>
    <t>Reproducteur disparu [avant 1900]</t>
  </si>
  <si>
    <t>Entier court </t>
  </si>
  <si>
    <t>Code de l'habitat (clé vers TAXREF_HABITATS) </t>
  </si>
  <si>
    <t>FM </t>
  </si>
  <si>
    <t>Famille </t>
  </si>
  <si>
    <t>Mention douteuse ou non confirmée</t>
  </si>
  <si>
    <t>Reproduction non connue</t>
  </si>
  <si>
    <t>FR</t>
  </si>
  <si>
    <t>Statut biogéographique en France métropolitaine (clé vers TAXREF_STATUTS) </t>
  </si>
  <si>
    <t>SBFM </t>
  </si>
  <si>
    <t>Sous-Famille </t>
  </si>
  <si>
    <t>Mention erronée</t>
  </si>
  <si>
    <t>GF</t>
  </si>
  <si>
    <t>Statut biogéographique en Guyane (clé vers TAXREF_STATUTS) </t>
  </si>
  <si>
    <t>SPTR </t>
  </si>
  <si>
    <t>Super-Tribu </t>
  </si>
  <si>
    <t>Non signalé (potentiel)</t>
  </si>
  <si>
    <t>A/Q/D</t>
  </si>
  <si>
    <t>M/J/I</t>
  </si>
  <si>
    <t>S/E/P</t>
  </si>
  <si>
    <t>MAR</t>
  </si>
  <si>
    <t>Statut biogéographique à la Martinique (clé vers TAXREF_STATUTS) </t>
  </si>
  <si>
    <t>TR </t>
  </si>
  <si>
    <t>Tribu </t>
  </si>
  <si>
    <t>TESTING LOGIGRAMME</t>
  </si>
  <si>
    <t>GUA</t>
  </si>
  <si>
    <t>Statut biogéographique à la Guadeloupe (clé vers TAXREF_STATUTS) </t>
  </si>
  <si>
    <t>SSTR </t>
  </si>
  <si>
    <t>Sous-Tribu </t>
  </si>
  <si>
    <t>Remplir différentes valeurs des champs ci-dessus</t>
  </si>
  <si>
    <t>Résultat AUTO (Mise en forme  des statuts régionaux au format INPN TAXREF)</t>
  </si>
  <si>
    <t>SM</t>
  </si>
  <si>
    <t>Statut biogéographique à Saint-Martin (clé vers TAXREF_STATUTS) </t>
  </si>
  <si>
    <t>GN </t>
  </si>
  <si>
    <t>Genre </t>
  </si>
  <si>
    <t>SB</t>
  </si>
  <si>
    <t>Statut biogéographique à Saint-Barthélemy (clé vers TAXREF_STATUTS) </t>
  </si>
  <si>
    <t>SSGN </t>
  </si>
  <si>
    <t>Sous-Genre </t>
  </si>
  <si>
    <t>SPM</t>
  </si>
  <si>
    <t>Statut biogéographique à Saint-Pierre-et-Miquelon (clé vers TAXREF_STATUTS) </t>
  </si>
  <si>
    <t>SC </t>
  </si>
  <si>
    <t>MAY</t>
  </si>
  <si>
    <t>Statut biogéographique à Mayotte (clé vers TAXREF_STATUTS) </t>
  </si>
  <si>
    <t>SBSC </t>
  </si>
  <si>
    <t>EPA</t>
  </si>
  <si>
    <t>Statut biogéographique aux Îles Éparses (clé vers TAXREF_STATUTS) </t>
  </si>
  <si>
    <t>SER </t>
  </si>
  <si>
    <t>Série </t>
  </si>
  <si>
    <t>REU</t>
  </si>
  <si>
    <t>Statut biogéographique à la Réunion (clé vers TAXREF_STATUTS) </t>
  </si>
  <si>
    <t>SSER </t>
  </si>
  <si>
    <t>Sous-Série </t>
  </si>
  <si>
    <t>SA</t>
  </si>
  <si>
    <t>Statut biogéographique aux îles subantarctiques (clé vers TAXREF_STATUTS) </t>
  </si>
  <si>
    <t>AGES </t>
  </si>
  <si>
    <t>Agrégat </t>
  </si>
  <si>
    <t>TA</t>
  </si>
  <si>
    <t>Statut biogéographique en Terre Adélie (clé vers TAXREF_STATUTS) </t>
  </si>
  <si>
    <t>ES </t>
  </si>
  <si>
    <t>Espèce </t>
  </si>
  <si>
    <t>TAAF</t>
  </si>
  <si>
    <t>Statut biogéographique aux TAAF, calculé à partir des champs SA et TA (clé vers TAXREF_STATUTS) </t>
  </si>
  <si>
    <t>SSES </t>
  </si>
  <si>
    <t>Sous-Espèce </t>
  </si>
  <si>
    <t>PF</t>
  </si>
  <si>
    <t>Statut biogéographique en Polynésie française (clé vers TAXREF_STATUTS) </t>
  </si>
  <si>
    <t>NAT </t>
  </si>
  <si>
    <t>Natio </t>
  </si>
  <si>
    <t>NC</t>
  </si>
  <si>
    <t>Statut biogéographique en Nouvelle-Calédonie (clé vers TAXREF_STATUTS) </t>
  </si>
  <si>
    <t>VAR </t>
  </si>
  <si>
    <t>Variété </t>
  </si>
  <si>
    <t>WF</t>
  </si>
  <si>
    <t>Statut biogéographique à Wallis-et-Futuna (clé vers TAXREF_STATUTS) </t>
  </si>
  <si>
    <t>SVAR </t>
  </si>
  <si>
    <t>Sous-Variété </t>
  </si>
  <si>
    <t>CLI</t>
  </si>
  <si>
    <t>Statut biogéographique à Clipperton (clé vers TAXREF_STATUTS) </t>
  </si>
  <si>
    <t>FO </t>
  </si>
  <si>
    <t>Forme </t>
  </si>
  <si>
    <t>URL</t>
  </si>
  <si>
    <t>Permalien INPN = ‘https://inpn.mnhn.fr/espece/cd_nom/’ + CD_NOM </t>
  </si>
  <si>
    <t>https://inpn.mnhn.fr/espece/cd_nom/53794</t>
  </si>
  <si>
    <t>SSFO </t>
  </si>
  <si>
    <t>Sous-Forme </t>
  </si>
  <si>
    <t>RACE </t>
  </si>
  <si>
    <t>Race </t>
  </si>
  <si>
    <t>CAR </t>
  </si>
  <si>
    <t>Cultivar </t>
  </si>
  <si>
    <t>AB </t>
  </si>
  <si>
    <t>Abberatio </t>
  </si>
  <si>
    <t>NOTE</t>
  </si>
  <si>
    <t>Oiseaux - autres catégories utilisées</t>
  </si>
  <si>
    <r>
      <t>Liste A </t>
    </r>
    <r>
      <rPr>
        <sz val="12"/>
        <color theme="1"/>
        <rFont val="Corbel"/>
      </rPr>
      <t>: espèces dont l’origine sauvage est indiscutable pour un individu au moins depuis le 1</t>
    </r>
    <r>
      <rPr>
        <vertAlign val="superscript"/>
        <sz val="12"/>
        <color theme="1"/>
        <rFont val="Corbel"/>
      </rPr>
      <t>er</t>
    </r>
    <r>
      <rPr>
        <sz val="12"/>
        <color theme="1"/>
        <rFont val="Corbel"/>
      </rPr>
      <t xml:space="preserve"> janvier 1950 : 316 espèces en Alsace ;</t>
    </r>
  </si>
  <si>
    <r>
      <t>Liste B </t>
    </r>
    <r>
      <rPr>
        <sz val="12"/>
        <color theme="1"/>
        <rFont val="Corbel"/>
      </rPr>
      <t>: comme la liste A, mais espèces dont toutes les observations sont anciennes, c’est à dire antérieures au 1</t>
    </r>
    <r>
      <rPr>
        <vertAlign val="superscript"/>
        <sz val="12"/>
        <color theme="1"/>
        <rFont val="Corbel"/>
      </rPr>
      <t>er</t>
    </r>
    <r>
      <rPr>
        <sz val="12"/>
        <color theme="1"/>
        <rFont val="Corbel"/>
      </rPr>
      <t xml:space="preserve"> janvier 1950 : 20 espèces en Alsace ;</t>
    </r>
  </si>
  <si>
    <r>
      <t>Liste C </t>
    </r>
    <r>
      <rPr>
        <sz val="12"/>
        <color theme="1"/>
        <rFont val="Corbel"/>
      </rPr>
      <t>: espèces exotiques issues de populations européennes férales, que celles-ci soient anciennes (Faisan de Colchide) ou plus récentes (Ouette d’Egypte), que les espèces nichent dans la région (Bernache du Canada) ou ailleurs en Europe (Erismature rousse) : 5 espèces en Alsace ;</t>
    </r>
  </si>
  <si>
    <t>Liste D : espèces pour lesquelles il n’y a pas de preuve certaine qu’au moins une observation concerne un individu sauvage[1] : 8 espèces en Alsace ;</t>
  </si>
  <si>
    <r>
      <t>Liste E </t>
    </r>
    <r>
      <rPr>
        <sz val="12"/>
        <color theme="1"/>
        <rFont val="Corbel"/>
      </rPr>
      <t>: espèces exotiques échappées de captivité, lâchées volontairement ou parvenues chez nous par l’intermédiaire d’une assistance humaine, partielle ou totale : 15 espèces en Alsace.</t>
    </r>
  </si>
  <si>
    <t>STRUCTURE DE LA TABLE LISTE ROUGE</t>
  </si>
  <si>
    <t>Version STRUCTURE LGE août 2024</t>
  </si>
  <si>
    <t>Liste et description des champs de la table LISTE ROUGE complète</t>
  </si>
  <si>
    <t>STRUCTURE DE LA TABLE LISTE ROUGE GRAND EST</t>
  </si>
  <si>
    <t>INTITULÉ DU CHAMP</t>
  </si>
  <si>
    <r>
      <t xml:space="preserve">INTITULÉ_CHAMP_SIG
</t>
    </r>
    <r>
      <rPr>
        <i/>
        <sz val="12"/>
        <color theme="0"/>
        <rFont val="Corbel"/>
      </rPr>
      <t>10 car. max, sans espace / accent</t>
    </r>
  </si>
  <si>
    <t>DESCRIPTION</t>
  </si>
  <si>
    <t>SOURCE, RÉDACTEUR</t>
  </si>
  <si>
    <t>REMARQUE</t>
  </si>
  <si>
    <t>Texte</t>
  </si>
  <si>
    <t>Domaine d'étude taxinomique</t>
  </si>
  <si>
    <t>ODONAT Grand Est [Editeur]</t>
  </si>
  <si>
    <t xml:space="preserve">Le domaine d'étude est évalué par un même groupe d'experts référents. Il peut être sensiblement différent de la classification taxinomique, en regroupant ou subdivisant des ordres ou familles divers, mais le plus souvent étudiées simultanément (ex. Orthoptères et Mantoptères ; Rhopalocères et Zygènes…). </t>
  </si>
  <si>
    <t>LRGE_V</t>
  </si>
  <si>
    <t>Version de la liste rouge Grand Est éditée</t>
  </si>
  <si>
    <t>voir feuille METEDONNÉES</t>
  </si>
  <si>
    <t>LRGE_AN</t>
  </si>
  <si>
    <t>NUM</t>
  </si>
  <si>
    <t>Année de publication de la liste rouge Grand Es</t>
  </si>
  <si>
    <t>NOMENCLATURE SCIENTIFIQUE
LISTE DE RÉFÉRENCE</t>
  </si>
  <si>
    <r>
      <t xml:space="preserve">Taxon étudié 
[Liste de référence]
</t>
    </r>
    <r>
      <rPr>
        <sz val="12"/>
        <color theme="0"/>
        <rFont val="Corbel"/>
      </rPr>
      <t>Nomenclature taxinomique fonctionnelle retenue pour la Liste de référence / Liste rouge Grand Est</t>
    </r>
  </si>
  <si>
    <t>ENT</t>
  </si>
  <si>
    <t>Identifiant unique du taxon = CDNOM par défaut.
[si CDNOM non disponible = ENT &gt; 10 000 000, temporaire, à réactualiser si taxon intégré à TAXREF]</t>
  </si>
  <si>
    <t>TAXREF (ou Groupe de travail référent)</t>
  </si>
  <si>
    <t>Identifiant unique non modifiable (sauf intégration TAXREF)</t>
  </si>
  <si>
    <t>Numéro d'ordre permettant le tri selon l'ordre taxinomique retenu</t>
  </si>
  <si>
    <r>
      <t>Groupe de travail référent.</t>
    </r>
    <r>
      <rPr>
        <sz val="12"/>
        <color rgb="FFC00000"/>
        <rFont val="Corbel"/>
      </rPr>
      <t xml:space="preserve"> La source de l'ordre taxinomique retenu est précisée dans les métadonnées.</t>
    </r>
  </si>
  <si>
    <t>Le choix du type NUM permet d'insérer des taxons nouveaux si révision ou actualisation de la liste.</t>
  </si>
  <si>
    <t>Rang taxinomique : FAMILLE</t>
  </si>
  <si>
    <t>Si correspondance CD_NOM : report AUTO de TAXREF 
Si absence de correspondance CD_NOM : à renseigner selon les règles de TAXREF par Groupe de travail référent.</t>
  </si>
  <si>
    <t>Nom scientifique dans le référentiel retenu par le Groupe de travail référent.</t>
  </si>
  <si>
    <r>
      <t>Groupe de travail référent.</t>
    </r>
    <r>
      <rPr>
        <sz val="12"/>
        <color rgb="FFC00000"/>
        <rFont val="Corbel"/>
      </rPr>
      <t xml:space="preserve"> Les  sources des noms scientifiques retenus sont précisées dans les métadonnées.</t>
    </r>
  </si>
  <si>
    <t>Format d'écriture binomial, sans parenthèse, sans nom d'auteur; est à privilégier.</t>
  </si>
  <si>
    <t>Auteur</t>
  </si>
  <si>
    <t>Nom(s) vernaculaire(s) retenu(s) par le Groupe de travail référent.</t>
  </si>
  <si>
    <r>
      <t>Groupe de travail référent.</t>
    </r>
    <r>
      <rPr>
        <sz val="12"/>
        <color rgb="FFC00000"/>
        <rFont val="Corbel"/>
      </rPr>
      <t xml:space="preserve"> Les sources des noms vernaculaires retenus sont précisées dans les métadonnées.</t>
    </r>
  </si>
  <si>
    <r>
      <t xml:space="preserve">Un maximum de deux noms vernaculaires est demandé. </t>
    </r>
    <r>
      <rPr>
        <b/>
        <sz val="12"/>
        <color rgb="FFC00000"/>
        <rFont val="Corbel"/>
      </rPr>
      <t>Ce champ peut être vide.</t>
    </r>
  </si>
  <si>
    <t>Texte [Liste]</t>
  </si>
  <si>
    <t>Liste [ES ; INF_ES].
ES = si taxon retenu dans la liste des espèces évaluées, quel que soit son écriture ; INF_ES = si le taxon est un infrataxon d'un taxon ES</t>
  </si>
  <si>
    <t>Groupe de travail référent.</t>
  </si>
  <si>
    <t>Rappel : le choix des retenir des infrataxons dans les listes de référence est à la discrétion de chaque groupe de travail, et est non exhaustif. Généralement, l'évaluation Liste rouge incite à retenir uniquement certains infrataxons avec des statuts conservatoires particuliers.</t>
  </si>
  <si>
    <t>Si INF_ES = ID_TAX du taxon ES de référence</t>
  </si>
  <si>
    <t>voir Feuille UICN "Catégories de menaces de la liste rouge UICN"</t>
  </si>
  <si>
    <t>voir Feuille UICN "Critères  d'évaluation liste rouge UICN"</t>
  </si>
  <si>
    <t>Remarque sur certaines difficilutés d'évaluation du taxon</t>
  </si>
  <si>
    <t>Évaluation de la tendance de la population régionale (version détaillée) : voir Feuille "LÉGENDE STATUTS"</t>
  </si>
  <si>
    <t>Évaluation de la tendance de la population régionale (version UICN) : voir Feuille "LÉGENDE STATUTS"</t>
  </si>
  <si>
    <t>AUTO à partir de TENGE</t>
  </si>
  <si>
    <t>Catégories UICN simples (sans sous-catégories)</t>
  </si>
  <si>
    <t>AUTO à partir de CAT_UICN</t>
  </si>
  <si>
    <t>ÉVALUATION INFRARÉGIONALE
[RÉGIONS NATURELLES PRINCIPALES]</t>
  </si>
  <si>
    <t>voir Feuille LÉGENDE STATUTS:  "ÉVALUATIONS INFRAREGIONALES"</t>
  </si>
  <si>
    <t xml:space="preserve">
Comité d'évaluation</t>
  </si>
  <si>
    <t>ÉVALUATION INFRARÉGIONALE
[SOUS-BASSINS]</t>
  </si>
  <si>
    <t>Sous-bassin AISNE [SEINE]</t>
  </si>
  <si>
    <t>SBAS_AI_ev</t>
  </si>
  <si>
    <t>Sous-bassin MARNE [SEINE]</t>
  </si>
  <si>
    <t>SBAS_MA_ev</t>
  </si>
  <si>
    <t>Sous-bassin SEINE / AUBE [SEINE]</t>
  </si>
  <si>
    <t>SBAS_SE_ev</t>
  </si>
  <si>
    <t>AE SEINE NORMANDIE</t>
  </si>
  <si>
    <t>BAS_SN_ev</t>
  </si>
  <si>
    <t>Bassin MEUSE</t>
  </si>
  <si>
    <t>BAS_ME_ev</t>
  </si>
  <si>
    <t>Sous-bassin MOSELLE / MEURTHE [RHIN]</t>
  </si>
  <si>
    <t>SBAS_MO_ev</t>
  </si>
  <si>
    <t>Sous-bassin RHIN SUPÉRIEUR [RHIN]</t>
  </si>
  <si>
    <t>SBAS_RS_ev</t>
  </si>
  <si>
    <t>Bassin RHIN</t>
  </si>
  <si>
    <t>BAS_RH_ev</t>
  </si>
  <si>
    <t>AE RHIN MEUSE</t>
  </si>
  <si>
    <t>BAS_RM_ev</t>
  </si>
  <si>
    <t>Bassin SAÔNE [ RHÔNE]</t>
  </si>
  <si>
    <t>BAS_SA_ev</t>
  </si>
  <si>
    <t>LISTES ROUGES</t>
  </si>
  <si>
    <t>Si Liste UICN valide existante</t>
  </si>
  <si>
    <t>TAXREF (NUL si absence de correspondance CD_NOM)
ou
Groupe de travail référent</t>
  </si>
  <si>
    <t xml:space="preserve">LISTES ROUGES LIMITROPHES
</t>
  </si>
  <si>
    <t>Liste rouge territoire</t>
  </si>
  <si>
    <t>Compléments ajoutés librement par Groupe de travail référent (optionel)
Les sources sont à préciser dans les métadonnées.</t>
  </si>
  <si>
    <t>Métadonnées du présent document, et principales références bibligraphiques utilisées</t>
  </si>
  <si>
    <t>DESCRIPTION DES FEUILLES</t>
  </si>
  <si>
    <t>COUVERTURE</t>
  </si>
  <si>
    <t>Maître d'œuvre et maitres d'ouvrage ; numérotation de la présente version</t>
  </si>
  <si>
    <t>MÉTADONNÉES</t>
  </si>
  <si>
    <t>Auteurs, citation, principales réféences utilisées (présente feuille)</t>
  </si>
  <si>
    <t>Table des taxons, format détaillé</t>
  </si>
  <si>
    <t>Intégrée dans le livret pdf LRGE_liste</t>
  </si>
  <si>
    <t>Table des taxons, format simplfié</t>
  </si>
  <si>
    <t>Intégrée dans le livret pdf LRGE</t>
  </si>
  <si>
    <t>Tables et graphes synthétiques des résultats</t>
  </si>
  <si>
    <t>STRUCTURE LISTE ROUGE</t>
  </si>
  <si>
    <t>Table descriptive des champs de la feuille LISTE ROUGE détaillée</t>
  </si>
  <si>
    <t>LÉGENDE STATUTS LRGE</t>
  </si>
  <si>
    <t>Table descriptive des catégories et statuts des Listes rouge</t>
  </si>
  <si>
    <t>LEGENDE TAXREF</t>
  </si>
  <si>
    <t>Description des principaux champs extraits de TAXREF.</t>
  </si>
  <si>
    <t>REGIONS NATURELLES</t>
  </si>
  <si>
    <t>Méthodologie de priorisation des espèces par territoires.</t>
  </si>
  <si>
    <t>HISTORIQUES DES VERSIONS ET DES MISES A JOUR</t>
  </si>
  <si>
    <r>
      <rPr>
        <b/>
        <sz val="12"/>
        <color theme="1" tint="0.499984740745262"/>
        <rFont val="Corbel"/>
      </rPr>
      <t>Numérotation des documents de synthèse</t>
    </r>
    <r>
      <rPr>
        <sz val="11"/>
        <color theme="1" tint="0.499984740745262"/>
        <rFont val="Corbel"/>
      </rPr>
      <t xml:space="preserve">
Les tables de synthèse mises en ligne font référence :
</t>
    </r>
    <r>
      <rPr>
        <b/>
        <sz val="11"/>
        <color theme="1" tint="0.499984740745262"/>
        <rFont val="Corbel"/>
      </rPr>
      <t xml:space="preserve">- LRGE_dom_X.n = version de la Liste rouge </t>
    </r>
    <r>
      <rPr>
        <sz val="11"/>
        <color theme="1" tint="0.499984740745262"/>
        <rFont val="Corbel"/>
      </rPr>
      <t xml:space="preserve"> (voir historique ci-dessus). 
Chaque correction ou complément conduit à la création d'un nouveau numéro secondaire de version (X.n+1, X.n+2, etc.). La révision du travail d'édition pcouvrant l'ensemble des taxons conduit à un nouveau numéro de version (1.0, 2.0, 3.0, etc.).
</t>
    </r>
    <r>
      <rPr>
        <b/>
        <sz val="11"/>
        <color theme="1" tint="0.499984740745262"/>
        <rFont val="Corbel"/>
      </rPr>
      <t xml:space="preserve">- MOIS ANNÉE = version du document. </t>
    </r>
    <r>
      <rPr>
        <sz val="11"/>
        <color theme="1" tint="0.499984740745262"/>
        <rFont val="Corbel"/>
      </rPr>
      <t xml:space="preserve">
Chaque modification du document, incluant corrections orthographiques mineures, actualisation des feuilles LÉGENDES, etc, conduit à la création d'une nouvelle date d'édition du document.
Exemple : </t>
    </r>
    <r>
      <rPr>
        <i/>
        <sz val="12"/>
        <color theme="1" tint="0.499984740745262"/>
        <rFont val="Corbel"/>
      </rPr>
      <t>Versions : LRGE_ODO_1.2 ; document août 2024</t>
    </r>
  </si>
  <si>
    <t>Nomenclature scientifique</t>
  </si>
  <si>
    <t>Nomenclature vernaculaire</t>
  </si>
  <si>
    <t>TAXREF [Eds] 2024. TAXREF v17.0, référentiel taxonomique pour la France. PatriNat (OFB-CNRS-MNHN-IRD), Muséum national d'Histoire naturelle, Paris. Archive de téléchargement contenant 8 fichiers générés le 10 janvier 2024.</t>
  </si>
  <si>
    <t>https://inpn.mnhn.fr/programme/referentiel-taxonomique-taxref</t>
  </si>
  <si>
    <t>AUTRES LISTES REPORTÉES DANS CE DOCUMENT</t>
  </si>
  <si>
    <t>Vous constatez une erreur dans ce document  !
Merci de nous la préciser par courriel à :
raynald.moratin@odonat-grandest.fr
Nous nous efforcerons de la corriger dans les plus brefs délais.</t>
  </si>
  <si>
    <t>[Animalia / Arthropoda / Crustacea / Branchiopoda (sélection)]</t>
  </si>
  <si>
    <t>LISTE ROUGE BRANCHIOPODES détaillée</t>
  </si>
  <si>
    <t>LISTE ROUGE BRANCHIOPODES simple</t>
  </si>
  <si>
    <t>bilan LISTE ROUGE BRANCHIOPODES</t>
  </si>
  <si>
    <t>LISTE ROUGE DES CRUSTACÉS D'EAU DOUCE DU GRAND EST [volet I : GRANDS BRANCHIOPODES] - MÉTADONNÉES ET RÉFÉRENCES</t>
  </si>
  <si>
    <t>LISTE ROUGE 
DES CRUSTACÉS
GRANDS BRANCHIOPODES
DU GRAND EST</t>
  </si>
  <si>
    <t>LISTE ROUGE DES CRUSTACÉS D'EAU DOUCE DU GRAND EST [volet I : GRANDS BRANCHIOPODES]</t>
  </si>
  <si>
    <t>LRGE_CRBR_1.0</t>
  </si>
  <si>
    <t>Avis2024-162 du 03 mai 2024</t>
  </si>
  <si>
    <t>https://www.grand-est.developpement-durable.gouv.fr/IMG/pdf/avis2024-162-listerouge_znieff_grandsbranchiopodes_.pdf</t>
  </si>
  <si>
    <t>Ordre systématique</t>
  </si>
  <si>
    <t>Liste rouge (version simplifiée) - Ordre de menace, puis ordre systématique</t>
  </si>
  <si>
    <t xml:space="preserve">LRGE_CRBR_1.0 </t>
  </si>
  <si>
    <t>CRUSTACES, GRANDS BRANCHIOPODES</t>
  </si>
  <si>
    <t>Crustacés Branchiopodes</t>
  </si>
  <si>
    <t>Lynceus brachyurus</t>
  </si>
  <si>
    <t>Limnadia lenticularis</t>
  </si>
  <si>
    <t>Eulimnadia agassizii</t>
  </si>
  <si>
    <t>Lepidurus apus</t>
  </si>
  <si>
    <t>Triops cancriformis</t>
  </si>
  <si>
    <t>Artemia parthenogenetica</t>
  </si>
  <si>
    <t>Branchipus schaefferi</t>
  </si>
  <si>
    <t>Tanymastix stagnalis</t>
  </si>
  <si>
    <t>Chirocephalus diaphanus</t>
  </si>
  <si>
    <t>Chirocephalus spinicaudatus</t>
  </si>
  <si>
    <t>Eubranchipus grubii</t>
  </si>
  <si>
    <t>(Linnaeus, 1761)</t>
  </si>
  <si>
    <t>Packard, 1874</t>
  </si>
  <si>
    <t>(Linnaeus, 1758)</t>
  </si>
  <si>
    <t xml:space="preserve">(Bosc, 1801) </t>
  </si>
  <si>
    <t>Bowen &amp; Sterling, 1978</t>
  </si>
  <si>
    <t>Fischer von Waldheim, 1834</t>
  </si>
  <si>
    <t>Prévost, 1803</t>
  </si>
  <si>
    <t>Simon, 1886</t>
  </si>
  <si>
    <t>(Dybowski, 1860)</t>
  </si>
  <si>
    <t>Lyncé brachyure</t>
  </si>
  <si>
    <t>Limnadie de Hermann</t>
  </si>
  <si>
    <t>Lépidure à pattes courtes</t>
  </si>
  <si>
    <t>Triops cancriforme</t>
  </si>
  <si>
    <t>Artémie parthénogénétique</t>
  </si>
  <si>
    <t>Branchipe de Schaeffer</t>
  </si>
  <si>
    <t>Branchipe stagnal</t>
  </si>
  <si>
    <t>Chirocéphale diaphane</t>
  </si>
  <si>
    <t>Chirocéphale à queue épineuse</t>
  </si>
  <si>
    <t>Branchipe de Grube</t>
  </si>
  <si>
    <t>Lynceidae</t>
  </si>
  <si>
    <t>Limnadiidae</t>
  </si>
  <si>
    <t>Triopsidae</t>
  </si>
  <si>
    <t>Artemiidae</t>
  </si>
  <si>
    <t>Branchipodidae</t>
  </si>
  <si>
    <t>Tanymastigidae</t>
  </si>
  <si>
    <t>Chirocephalidae</t>
  </si>
  <si>
    <t>FO</t>
  </si>
  <si>
    <t>Lépidure à pattes courtes (population orientale)</t>
  </si>
  <si>
    <t>Lépidure à pattes courtes (population occidentale)</t>
  </si>
  <si>
    <t>B2ab(iii)c(iv)</t>
  </si>
  <si>
    <t>pr. B2b(ii,iii)</t>
  </si>
  <si>
    <t>Espèce localisée en Grand Est dans deux régions naturelles bien distinctes : la Champagne crayeuse, où elle est localement répandue, mais dans des biotopes subissant des pressions répétées en contexte agricole ; le fossé rhénan, où elle est extrêmement rare. Les analyses génétiques en Grand Est suggèrent deux espèces distinctes, l’une en Alsace, l’autre en Champagne.</t>
  </si>
  <si>
    <t>Les analyses génétiques des spécimens champenois suggèrent qu’il s’agit de l’espèce (en attente de dénomination) présente dans une large partie de la France métropolitaine, qui arrive en limite nord-est de répartition en Champagne crayeuse.</t>
  </si>
  <si>
    <t>B(1+2)ab(iii)</t>
  </si>
  <si>
    <t>.</t>
  </si>
  <si>
    <t>A2c</t>
  </si>
  <si>
    <t>Espèce localisée en Grand Est : principalement présente dans quelques unités naturelles de Champagne, où elle est impacté par le comblement des dépressions inondables en contexte agricole ; très rare en Lorraine, où beaucoup de stations ont disparu, la forêt de Haye (54) abritant la principale population relictuelle ; non connue en Alsace.</t>
  </si>
  <si>
    <r>
      <t>Espèce signalée en France uniquement en Grand Est, où elle extrêmement localisée : deux sites proches dans l’Aube (subissant des dégradations répétées) et un dans le Bas-Rhin, couvrant au total moins de 1 km</t>
    </r>
    <r>
      <rPr>
        <vertAlign val="superscript"/>
        <sz val="12"/>
        <color theme="1"/>
        <rFont val="Corbel"/>
        <family val="2"/>
      </rPr>
      <t>2</t>
    </r>
    <r>
      <rPr>
        <sz val="12"/>
        <color theme="1"/>
        <rFont val="Corbel"/>
        <family val="2"/>
      </rPr>
      <t xml:space="preserve"> de milieu aquatique.</t>
    </r>
  </si>
  <si>
    <t>Tri
systématique</t>
  </si>
  <si>
    <r>
      <t xml:space="preserve">Lepidurus apus </t>
    </r>
    <r>
      <rPr>
        <b/>
        <sz val="10"/>
        <color indexed="8"/>
        <rFont val="Corbel"/>
        <family val="2"/>
      </rPr>
      <t>pop. occidentale</t>
    </r>
  </si>
  <si>
    <r>
      <t xml:space="preserve">Lepidurus apus </t>
    </r>
    <r>
      <rPr>
        <b/>
        <sz val="10"/>
        <color indexed="8"/>
        <rFont val="Corbel"/>
        <family val="2"/>
      </rPr>
      <t>pop. orientale</t>
    </r>
  </si>
  <si>
    <t>Tendance</t>
  </si>
  <si>
    <t>Eulimnadie de Agassiz</t>
  </si>
  <si>
    <t xml:space="preserve"> Jean-François CART, Thibaut DURR, Gilles GODINAT,Raynald MORATIN, Nicolas RABET, François THIERY</t>
  </si>
  <si>
    <t>TAXREF v 17 : Gargominy et al., 2022. TAXREF, référentiel taxonomique pour la France,
complété par  Global Biodiversity Information Facility (GBIF)</t>
  </si>
  <si>
    <t>• [Animalia / Arthropoda / Branchiopoda (sélection)]</t>
  </si>
  <si>
    <t>https://uicn.fr/liste-rouge-crustaces-d-eau-douce/</t>
  </si>
  <si>
    <t>UICN France &amp; MNHN (2014). La Liste rouge des espèces menacées en France – Chapitre Crustacés d’eau douce de France métropolitaine. Paris, France.</t>
  </si>
  <si>
    <t>Nombre d'infrataxons</t>
  </si>
  <si>
    <t>Liste complémentaire (infrataxons)</t>
  </si>
  <si>
    <t>B1b(iii)c(iv)</t>
  </si>
  <si>
    <t>pr. B2b(iii)</t>
  </si>
  <si>
    <t>ODONAT Grand Est (coord.), 2025 - Liste rouge des Crustacés d'eau douce du Grand Est, volet I : Grands Branchiopodes (V1.0). ODONAT Grand Est, Strasbourg.</t>
  </si>
  <si>
    <t>ODONAT Grand Est (coord.), 2025 - Liste rouge des Grands Branchiopodes du Grand Est (Crustacés d'eau douce, volet I). Collection « Les Listes rouges des espèces menacées du Grand Est - Volet faune ». ODONAT Grand Est, Strasbourg, 20 p.</t>
  </si>
  <si>
    <r>
      <t xml:space="preserve">Lepidurus apus
</t>
    </r>
    <r>
      <rPr>
        <b/>
        <sz val="14"/>
        <color theme="1"/>
        <rFont val="Corbel"/>
      </rPr>
      <t>(pop. orientale)</t>
    </r>
  </si>
  <si>
    <r>
      <t xml:space="preserve">Lepidurus apus 
</t>
    </r>
    <r>
      <rPr>
        <b/>
        <sz val="14"/>
        <color theme="1"/>
        <rFont val="Corbel"/>
      </rPr>
      <t>(pop. occidentale)</t>
    </r>
  </si>
  <si>
    <t>Catégorie UICN</t>
  </si>
  <si>
    <t>Remarque évaluation Grand Est</t>
  </si>
  <si>
    <t>Taxon étudié [Liste de référence]
Nomenclature taxinomique fonctionnelle retenue pour la Liste de référence / Liste rouge Grand Est</t>
  </si>
  <si>
    <t>NOMENCLATURE SCIENTIFIQUE</t>
  </si>
  <si>
    <t>RANG TAXINOMIQUE</t>
  </si>
  <si>
    <t>NOM VERNACULAIRE</t>
  </si>
  <si>
    <t>AUTEUR</t>
  </si>
  <si>
    <t>NOM SCIENTIFIQUE</t>
  </si>
  <si>
    <r>
      <t xml:space="preserve">Les analyses génétiques des spécimens alsaciens suggèrent qu’il s’agit de l’espèce </t>
    </r>
    <r>
      <rPr>
        <i/>
        <sz val="12"/>
        <color theme="1"/>
        <rFont val="Corbel"/>
      </rPr>
      <t>Lepidurus apus</t>
    </r>
    <r>
      <rPr>
        <sz val="12"/>
        <color theme="1"/>
        <rFont val="Corbel"/>
        <family val="2"/>
      </rPr>
      <t xml:space="preserve">  présente dans le Centre et l’Est de l’Europe. En limite occidentale de sa répartition européenne, cette espèce est signalée en France uniquement en Alsace, dans trois stations fragiles couvrant au total moins de 0,1 km</t>
    </r>
    <r>
      <rPr>
        <vertAlign val="superscript"/>
        <sz val="12"/>
        <color theme="1"/>
        <rFont val="Corbel"/>
      </rPr>
      <t>2</t>
    </r>
    <r>
      <rPr>
        <sz val="12"/>
        <color theme="1"/>
        <rFont val="Corbel"/>
        <family val="2"/>
      </rPr>
      <t xml:space="preserve"> de milieu aquatique.</t>
    </r>
  </si>
  <si>
    <t>Espèce extrêmement localisée en Grand Est, connue uniquement de trois stations réparties dans les deux départements alsaciens et de une dans la Marne. Son association actuelle avec des biotopes temporaires créés par les engins (notamment dans les camps militaires) ne permet pas de statuer sur sa répartition ancienne en Grand Est.</t>
  </si>
  <si>
    <t>Espèce connue en France quasi exclusivement dans le Grand Est, où elle est localisée dans quelques massifs forestiers du Bas-Rhin et de Moselle présentant des dépressions inondables en sous-bois. Très sensible au changement climatique, car dépendante de périodes de gel hivernales pour éclore.</t>
  </si>
  <si>
    <t>Liste
rouge France</t>
  </si>
  <si>
    <t>Liste
rouge Europe</t>
  </si>
  <si>
    <t>Liste
rouge Monde</t>
  </si>
  <si>
    <r>
      <t xml:space="preserve">Espèce disparue de Moselle et de Fontainebleau, subsistant en France uniquement en Grand Est, 
où elle est extrêmement localisée à quelques sites inondables de la bande rhénane nord 
(Bas-Rhin). Très sensible aux changements hydrologiques, et en concurrence avec l’espèce introduite </t>
    </r>
    <r>
      <rPr>
        <i/>
        <sz val="12"/>
        <color theme="1"/>
        <rFont val="Corbel"/>
        <family val="2"/>
      </rPr>
      <t>Eulimnadia agassizii.</t>
    </r>
  </si>
  <si>
    <r>
      <t xml:space="preserve">Espèce américaine, découverte en 2015. Elle reste très localisée dans le nord-est du Bas-Rhin, 
mais est en expansion dans les biotopes de l’espèce autochtone </t>
    </r>
    <r>
      <rPr>
        <i/>
        <sz val="12"/>
        <color theme="1"/>
        <rFont val="Corbel"/>
      </rPr>
      <t>Limnadia lenticularis</t>
    </r>
    <r>
      <rPr>
        <sz val="12"/>
        <color theme="1"/>
        <rFont val="Corbel"/>
        <family val="2"/>
      </rPr>
      <t xml:space="preserve">. 
La nomenclature est à confirmer : les analyses génétiques effectuées en Grand Est suggèrent </t>
    </r>
    <r>
      <rPr>
        <i/>
        <sz val="12"/>
        <color theme="1"/>
        <rFont val="Corbel"/>
      </rPr>
      <t>Eulimnadia agassizii</t>
    </r>
    <r>
      <rPr>
        <sz val="12"/>
        <color theme="1"/>
        <rFont val="Corbel"/>
        <family val="2"/>
      </rPr>
      <t xml:space="preserve">, mais le genre </t>
    </r>
    <r>
      <rPr>
        <i/>
        <sz val="12"/>
        <color theme="1"/>
        <rFont val="Corbel"/>
      </rPr>
      <t>Eulimnadia</t>
    </r>
    <r>
      <rPr>
        <sz val="12"/>
        <color theme="1"/>
        <rFont val="Corbel"/>
        <family val="2"/>
      </rPr>
      <t xml:space="preserve"> est en cours de révision.</t>
    </r>
  </si>
  <si>
    <r>
      <t>Espèce halophile, signalée au XIX</t>
    </r>
    <r>
      <rPr>
        <vertAlign val="superscript"/>
        <sz val="12"/>
        <color theme="1"/>
        <rFont val="Corbel"/>
      </rPr>
      <t>e</t>
    </r>
    <r>
      <rPr>
        <sz val="12"/>
        <color theme="1"/>
        <rFont val="Corbel"/>
        <family val="2"/>
      </rPr>
      <t xml:space="preserve"> s. dans des marais salés et dans des bassins liés à l'industrie du sel en Lorraine. Les milieux halophiles relictuels restent à surveiller, pour cette espèce ou pour la présence potentielle d’autres crustacés patrimoniaux.</t>
    </r>
  </si>
  <si>
    <t>Espèce connue en Grand Est d’une unique station dans l’Aube (mouillère agricole), très fragile et déjà partiellement remblayée, couvrant au total 1,5 ha de milieu inondable.</t>
  </si>
  <si>
    <t>Espèce extrêmement localisée en France : une station dans le Doubs, et cinq stations en Champagne dans les vallées de la Seine et de l’Aube, situées en contexte agricole et subissant des dégradations récurrentes menaçant leur pérennité.</t>
  </si>
  <si>
    <t>versions : LRGE_CRBR_1.0 ; document mars 2025</t>
  </si>
  <si>
    <t>www.odonat-grandest.fr/telechargements/Listes_rouges/LISTE_ROUGE_BRANCHIOPODES.xlsx</t>
  </si>
  <si>
    <t>www.odonat-grandest.fr/telechargements/Listes_rouges/Liste_rouge_Grand_Est_BRANCHIOPODES_livret.pdf</t>
  </si>
  <si>
    <t>www.odonat-grandest.fr/telechargements/Listes_rouges/Liste_rouge_Grand_Est_BRANCHIOPODES_liste.pdf</t>
  </si>
  <si>
    <t>Animateurs équipe projet : Thibaut Durr et Raynald Moratin
Traitements des données et analyses préparatoires : Aurore Sindt
Appui et conseils méthodologiques : Dylan Cadiou et Léna Baraud (IUCN), Dominique Orth (DREAL Grand Est)
Remerciements particulièrement chaleureux à l’ensemble du comité d’experts, à tous les partenaires scientifiques, techniques et financiers qui se sont mobilisés pour ce projet, ainsi que à l’ensemble des naturalistes bénévoles qui partagent leurs observations et rendent la réalisation de tels documents possibles.</t>
  </si>
  <si>
    <t>Global Biodiversity Information Facility (GBIF)</t>
  </si>
  <si>
    <t>Février 2025</t>
  </si>
  <si>
    <t>www.odonat-grandest.fr/telechargements/Listes_rouges/Liste_rouge_Grand_Est_legendes.pdf</t>
  </si>
  <si>
    <t>Démarche Liste rouge Grand Est</t>
  </si>
  <si>
    <t>NONE</t>
  </si>
  <si>
    <t>www.odonat-grandest.fr/telechargements/Listes_rouges/Liste_rouge_Grand_Est_demarche.pdf</t>
  </si>
  <si>
    <t>ODONAT Grand Est (coord.), 2023 - Listes rouges &amp; Listes de référence de la faune en Grand Est : La démarche. Collection « Les Listes rouges des espèces menacées du Grand Est - Volet faune ». ODONAT Grand Est, Strasbourg, 12 p.</t>
  </si>
  <si>
    <t>Espèce ayant subi une forte régression dans la partie nord de la France, où elle ne subsiste que dans deux localités : l’une dans le Poitou ; l’autre en Alsace, avec une unique station relictuelle (protégée) dans le nord du Bas-Rhin. En Grand Est, une dizaine de stations étaient répertoriées dans le fossé rhénan et le plateau lorrain. Espèce sensible aux changements hydrologiques.</t>
  </si>
  <si>
    <r>
      <t xml:space="preserve">TAXREF v 17 : Gargominy et al., 2022. TAXREF, référentiel taxonomique pour la France, complété.
</t>
    </r>
    <r>
      <rPr>
        <b/>
        <sz val="12"/>
        <color rgb="FFC00000"/>
        <rFont val="Calibri"/>
        <family val="2"/>
        <scheme val="minor"/>
      </rPr>
      <t>Note : La plupart des crustacés n’ont pas de noms vernaculaires. Afin de permettre au plus grand nombre de lecteurs curieux de s’approprier plus aisément ce groupe méconnu, le référentiel TaxRef est complété ici, pour les noms vernaculaires manquant, par des propositions basées sur la “francisation” du nom scientifique. Ces ajouts sont typographiés en gris dans les tables.</t>
    </r>
  </si>
  <si>
    <t>ODONAT Grand Est (coord.), 2025 - Liste rouge des Grands Branchiopodes du Grand Est (Crustacés d'eau douce, volet I). Annexe : Liste détaillée. Collection « Les Listes rouges des espèces menacées du Grand Est - Volet faune ». ODONAT Grand Est, Strasbourg, 4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</si>
</sst>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_-* #,##0\ _€_-;\-* #,##0\ _€_-;_-* &quot;-&quot;??\ _€_-;_-@_-"/>
  </numFmts>
  <fonts count="183">
    <font>
      <sz val="12"/>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30"/>
      <color theme="0"/>
      <name val="Corbel"/>
      <family val="2"/>
    </font>
    <font>
      <sz val="12"/>
      <color theme="0"/>
      <name val="Corbel"/>
      <family val="2"/>
    </font>
    <font>
      <sz val="20"/>
      <color theme="0"/>
      <name val="Corbel"/>
      <family val="2"/>
    </font>
    <font>
      <sz val="12"/>
      <color theme="1"/>
      <name val="Corbel"/>
      <family val="2"/>
    </font>
    <font>
      <sz val="12"/>
      <color theme="1" tint="0.34998626667073579"/>
      <name val="Corbel"/>
      <family val="2"/>
    </font>
    <font>
      <b/>
      <sz val="12"/>
      <color theme="1"/>
      <name val="Corbel"/>
      <family val="2"/>
    </font>
    <font>
      <b/>
      <sz val="20"/>
      <color theme="1"/>
      <name val="Corbel"/>
      <family val="2"/>
    </font>
    <font>
      <sz val="12"/>
      <color theme="0" tint="-0.499984740745262"/>
      <name val="Corbel"/>
      <family val="2"/>
    </font>
    <font>
      <sz val="18"/>
      <color theme="1"/>
      <name val="Corbel"/>
      <family val="2"/>
    </font>
    <font>
      <b/>
      <sz val="18"/>
      <color theme="0"/>
      <name val="Corbel"/>
      <family val="2"/>
    </font>
    <font>
      <sz val="18"/>
      <color theme="0" tint="-0.499984740745262"/>
      <name val="Corbel"/>
      <family val="2"/>
    </font>
    <font>
      <b/>
      <sz val="14"/>
      <color theme="0"/>
      <name val="Corbel"/>
      <family val="2"/>
    </font>
    <font>
      <sz val="14"/>
      <color theme="0" tint="-0.499984740745262"/>
      <name val="Corbel"/>
      <family val="2"/>
    </font>
    <font>
      <b/>
      <sz val="14"/>
      <color theme="1"/>
      <name val="Corbel"/>
      <family val="2"/>
    </font>
    <font>
      <sz val="10"/>
      <color theme="1"/>
      <name val="Corbel"/>
      <family val="2"/>
    </font>
    <font>
      <b/>
      <i/>
      <sz val="14"/>
      <color theme="1"/>
      <name val="Corbel"/>
      <family val="2"/>
    </font>
    <font>
      <sz val="14"/>
      <color theme="1"/>
      <name val="Corbel"/>
      <family val="2"/>
    </font>
    <font>
      <b/>
      <sz val="24"/>
      <color theme="1"/>
      <name val="Corbel"/>
      <family val="2"/>
    </font>
    <font>
      <sz val="36"/>
      <color theme="1"/>
      <name val="Corbel"/>
      <family val="2"/>
    </font>
    <font>
      <b/>
      <sz val="16"/>
      <color theme="1"/>
      <name val="Corbel"/>
      <family val="2"/>
    </font>
    <font>
      <sz val="20"/>
      <color theme="1" tint="0.34998626667073579"/>
      <name val="Corbel"/>
      <family val="2"/>
    </font>
    <font>
      <sz val="12"/>
      <color theme="1"/>
      <name val="Calibri"/>
      <family val="2"/>
      <scheme val="minor"/>
    </font>
    <font>
      <b/>
      <sz val="12"/>
      <color theme="1"/>
      <name val="Calibri"/>
      <family val="2"/>
      <scheme val="minor"/>
    </font>
    <font>
      <sz val="12"/>
      <color theme="0"/>
      <name val="Calibri"/>
      <family val="2"/>
      <scheme val="minor"/>
    </font>
    <font>
      <sz val="30"/>
      <color theme="0"/>
      <name val="Calibri (Corps)_x0000_"/>
    </font>
    <font>
      <i/>
      <sz val="11"/>
      <color theme="1"/>
      <name val="Calibri"/>
      <family val="2"/>
      <scheme val="minor"/>
    </font>
    <font>
      <b/>
      <sz val="8"/>
      <color theme="8" tint="-0.499984740745262"/>
      <name val="Corbel (Corps)_x0000_"/>
    </font>
    <font>
      <sz val="8"/>
      <color theme="8" tint="-0.249977111117893"/>
      <name val="Calibri"/>
      <family val="2"/>
      <scheme val="minor"/>
    </font>
    <font>
      <sz val="12"/>
      <color theme="1" tint="0.34998626667073579"/>
      <name val="Calibri"/>
      <family val="2"/>
      <scheme val="minor"/>
    </font>
    <font>
      <b/>
      <sz val="10"/>
      <color rgb="FF000000"/>
      <name val="Corbel"/>
      <family val="2"/>
    </font>
    <font>
      <b/>
      <sz val="10"/>
      <color theme="1"/>
      <name val="Calibri"/>
      <family val="2"/>
      <scheme val="minor"/>
    </font>
    <font>
      <b/>
      <sz val="10"/>
      <color theme="1"/>
      <name val="Corbel"/>
      <family val="2"/>
    </font>
    <font>
      <b/>
      <sz val="14"/>
      <color theme="1"/>
      <name val="Calibri"/>
      <family val="2"/>
      <scheme val="minor"/>
    </font>
    <font>
      <sz val="12"/>
      <color theme="1" tint="0.499984740745262"/>
      <name val="Corbel"/>
      <family val="2"/>
    </font>
    <font>
      <b/>
      <sz val="12"/>
      <color theme="1"/>
      <name val="Corbel"/>
      <family val="2"/>
    </font>
    <font>
      <b/>
      <sz val="11"/>
      <color theme="1"/>
      <name val="Calibri"/>
      <family val="2"/>
      <scheme val="minor"/>
    </font>
    <font>
      <b/>
      <sz val="12"/>
      <color rgb="FFFF0000"/>
      <name val="Calibri"/>
      <family val="2"/>
      <scheme val="minor"/>
    </font>
    <font>
      <sz val="10"/>
      <color theme="1" tint="0.34998626667073579"/>
      <name val="Corbel"/>
      <family val="2"/>
    </font>
    <font>
      <sz val="8"/>
      <color theme="2" tint="-0.249977111117893"/>
      <name val="Corbel"/>
      <family val="2"/>
    </font>
    <font>
      <b/>
      <sz val="14"/>
      <color theme="2" tint="-0.499984740745262"/>
      <name val="Corbel"/>
      <family val="2"/>
    </font>
    <font>
      <sz val="12"/>
      <color theme="2" tint="-0.499984740745262"/>
      <name val="Calibri"/>
      <family val="2"/>
      <scheme val="minor"/>
    </font>
    <font>
      <sz val="6"/>
      <color theme="2" tint="-0.249977111117893"/>
      <name val="Corbel"/>
      <family val="2"/>
    </font>
    <font>
      <sz val="10"/>
      <color rgb="FF000000"/>
      <name val="Corbel"/>
      <family val="2"/>
    </font>
    <font>
      <b/>
      <sz val="10"/>
      <color theme="2" tint="-0.499984740745262"/>
      <name val="Corbel"/>
      <family val="2"/>
    </font>
    <font>
      <b/>
      <sz val="8"/>
      <color theme="2" tint="-0.499984740745262"/>
      <name val="Corbel"/>
      <family val="2"/>
    </font>
    <font>
      <b/>
      <sz val="10"/>
      <color rgb="FFFFFFFF"/>
      <name val="Corbel"/>
      <family val="2"/>
    </font>
    <font>
      <sz val="10"/>
      <color theme="8"/>
      <name val="Corbel"/>
      <family val="2"/>
    </font>
    <font>
      <i/>
      <sz val="8"/>
      <color rgb="FFD31D1B"/>
      <name val="Corbel"/>
      <family val="2"/>
    </font>
    <font>
      <b/>
      <sz val="10"/>
      <color rgb="FFD31D1B"/>
      <name val="Corbel"/>
      <family val="2"/>
    </font>
    <font>
      <i/>
      <sz val="8"/>
      <color theme="2" tint="-0.499984740745262"/>
      <name val="Corbel"/>
      <family val="2"/>
    </font>
    <font>
      <b/>
      <sz val="10"/>
      <name val="Corbel"/>
      <family val="2"/>
    </font>
    <font>
      <b/>
      <sz val="10"/>
      <color rgb="FF000000"/>
      <name val="Corbel"/>
      <family val="2"/>
    </font>
    <font>
      <sz val="10"/>
      <color theme="1" tint="0.499984740745262"/>
      <name val="Corbel"/>
      <family val="2"/>
    </font>
    <font>
      <sz val="11"/>
      <color theme="1"/>
      <name val="Corbel"/>
      <family val="2"/>
    </font>
    <font>
      <b/>
      <sz val="10"/>
      <color theme="0"/>
      <name val="Corbel"/>
      <family val="2"/>
    </font>
    <font>
      <b/>
      <sz val="10"/>
      <color theme="1"/>
      <name val="Corbel"/>
      <family val="2"/>
    </font>
    <font>
      <sz val="10"/>
      <color rgb="FFFFFFFF"/>
      <name val="Corbel"/>
      <family val="2"/>
    </font>
    <font>
      <sz val="9"/>
      <color rgb="FF000000"/>
      <name val="Corbel"/>
      <family val="2"/>
    </font>
    <font>
      <b/>
      <sz val="10"/>
      <color theme="8" tint="-0.249977111117893"/>
      <name val="Corbel"/>
      <family val="2"/>
    </font>
    <font>
      <i/>
      <sz val="8"/>
      <color rgb="FF000000"/>
      <name val="Corbel"/>
      <family val="2"/>
    </font>
    <font>
      <i/>
      <sz val="14"/>
      <color theme="0"/>
      <name val="Corbel"/>
      <family val="2"/>
    </font>
    <font>
      <sz val="10"/>
      <color theme="2" tint="-0.249977111117893"/>
      <name val="Corbel"/>
      <family val="2"/>
    </font>
    <font>
      <sz val="8"/>
      <color rgb="FFD31D1B"/>
      <name val="Corbel"/>
      <family val="2"/>
    </font>
    <font>
      <sz val="12"/>
      <color theme="2" tint="-0.499984740745262"/>
      <name val="Corbel"/>
      <family val="2"/>
    </font>
    <font>
      <sz val="50"/>
      <color theme="1"/>
      <name val="Corbel"/>
      <family val="2"/>
    </font>
    <font>
      <b/>
      <i/>
      <sz val="10"/>
      <color indexed="8"/>
      <name val="Corbel"/>
      <family val="2"/>
    </font>
    <font>
      <sz val="10"/>
      <color indexed="8"/>
      <name val="Corbel"/>
      <family val="2"/>
    </font>
    <font>
      <b/>
      <i/>
      <sz val="11"/>
      <color theme="1"/>
      <name val="Corbel"/>
      <family val="2"/>
    </font>
    <font>
      <b/>
      <sz val="10"/>
      <color indexed="8"/>
      <name val="Corbel"/>
      <family val="2"/>
    </font>
    <font>
      <sz val="10"/>
      <color theme="2" tint="-0.499984740745262"/>
      <name val="Corbel"/>
      <family val="2"/>
    </font>
    <font>
      <b/>
      <i/>
      <sz val="10"/>
      <color theme="1"/>
      <name val="Corbel"/>
      <family val="2"/>
    </font>
    <font>
      <sz val="8"/>
      <color theme="2" tint="-0.499984740745262"/>
      <name val="Corbel"/>
      <family val="2"/>
    </font>
    <font>
      <b/>
      <sz val="12"/>
      <color rgb="FFC00000"/>
      <name val="Corbel"/>
      <family val="2"/>
    </font>
    <font>
      <sz val="30"/>
      <color theme="1"/>
      <name val="Corbel"/>
      <family val="2"/>
    </font>
    <font>
      <sz val="30"/>
      <color theme="5" tint="-0.499984740745262"/>
      <name val="Corbel"/>
      <family val="2"/>
    </font>
    <font>
      <sz val="30"/>
      <color theme="1" tint="0.499984740745262"/>
      <name val="Corbel"/>
      <family val="2"/>
    </font>
    <font>
      <i/>
      <sz val="12"/>
      <color theme="1"/>
      <name val="Corbel"/>
      <family val="2"/>
    </font>
    <font>
      <b/>
      <sz val="20"/>
      <color theme="0"/>
      <name val="Corbel"/>
      <family val="2"/>
    </font>
    <font>
      <b/>
      <sz val="12"/>
      <color rgb="FFC00000"/>
      <name val="Corbel"/>
    </font>
    <font>
      <sz val="10"/>
      <color theme="1" tint="0.34998626667073579"/>
      <name val="Corbel"/>
    </font>
    <font>
      <sz val="12"/>
      <color theme="1"/>
      <name val="Corbel"/>
    </font>
    <font>
      <u/>
      <sz val="12"/>
      <color theme="10"/>
      <name val="Calibri"/>
      <family val="2"/>
      <scheme val="minor"/>
    </font>
    <font>
      <b/>
      <sz val="20"/>
      <color theme="1" tint="0.34998626667073579"/>
      <name val="Corbel"/>
      <family val="2"/>
    </font>
    <font>
      <sz val="12"/>
      <color rgb="FFD31D1B"/>
      <name val="Corbel"/>
      <family val="2"/>
    </font>
    <font>
      <b/>
      <sz val="12"/>
      <color theme="0"/>
      <name val="Corbel"/>
      <family val="2"/>
    </font>
    <font>
      <b/>
      <sz val="16"/>
      <color theme="1"/>
      <name val="Corbel"/>
    </font>
    <font>
      <sz val="11"/>
      <color theme="1" tint="0.499984740745262"/>
      <name val="Corbel"/>
      <family val="2"/>
    </font>
    <font>
      <sz val="12"/>
      <color rgb="FF000000"/>
      <name val="Corbel"/>
      <family val="2"/>
    </font>
    <font>
      <sz val="14"/>
      <color theme="1"/>
      <name val="Corbel"/>
    </font>
    <font>
      <sz val="14"/>
      <color theme="5" tint="-0.499984740745262"/>
      <name val="Corbel"/>
      <family val="2"/>
    </font>
    <font>
      <i/>
      <sz val="12"/>
      <color theme="1"/>
      <name val="Corbel"/>
    </font>
    <font>
      <b/>
      <sz val="20"/>
      <color theme="1" tint="0.499984740745262"/>
      <name val="Corbel"/>
      <family val="2"/>
    </font>
    <font>
      <sz val="14"/>
      <color rgb="FF5B5B5B"/>
      <name val="Corbel"/>
    </font>
    <font>
      <sz val="12"/>
      <color theme="0" tint="-0.499984740745262"/>
      <name val="Corbel"/>
    </font>
    <font>
      <sz val="14"/>
      <color theme="1" tint="0.34998626667073579"/>
      <name val="Corbel"/>
    </font>
    <font>
      <sz val="14"/>
      <color theme="0"/>
      <name val="Corbel"/>
      <family val="2"/>
    </font>
    <font>
      <sz val="36"/>
      <color theme="1"/>
      <name val="Corbel"/>
    </font>
    <font>
      <sz val="30"/>
      <color theme="1"/>
      <name val="Arial Unicode MS"/>
      <family val="2"/>
    </font>
    <font>
      <b/>
      <sz val="14"/>
      <color theme="1"/>
      <name val="Corbel"/>
    </font>
    <font>
      <sz val="30"/>
      <color theme="0" tint="-0.14999847407452621"/>
      <name val="Arial Unicode MS"/>
      <family val="2"/>
    </font>
    <font>
      <sz val="50"/>
      <color rgb="FFD31D1B"/>
      <name val="Corbel"/>
      <family val="2"/>
    </font>
    <font>
      <sz val="16"/>
      <color theme="1" tint="0.499984740745262"/>
      <name val="Corbel"/>
    </font>
    <font>
      <i/>
      <sz val="16"/>
      <color theme="1"/>
      <name val="Corbel 14"/>
    </font>
    <font>
      <b/>
      <sz val="12"/>
      <color theme="1"/>
      <name val="Corbel"/>
    </font>
    <font>
      <sz val="14"/>
      <color theme="0" tint="-0.249977111117893"/>
      <name val="Corbel"/>
      <family val="2"/>
    </font>
    <font>
      <sz val="20"/>
      <color theme="1"/>
      <name val="Corbel"/>
      <family val="2"/>
    </font>
    <font>
      <b/>
      <sz val="10"/>
      <color theme="0"/>
      <name val="Calibri"/>
      <family val="2"/>
      <scheme val="minor"/>
    </font>
    <font>
      <sz val="10"/>
      <color theme="1"/>
      <name val="Calibri"/>
      <family val="2"/>
      <scheme val="minor"/>
    </font>
    <font>
      <b/>
      <sz val="12"/>
      <color rgb="FF000000"/>
      <name val="Corbel"/>
    </font>
    <font>
      <b/>
      <sz val="12"/>
      <color rgb="FF000000"/>
      <name val="Corbel"/>
      <family val="2"/>
    </font>
    <font>
      <b/>
      <sz val="14"/>
      <color rgb="FF705A97"/>
      <name val="Corbel"/>
      <family val="2"/>
    </font>
    <font>
      <b/>
      <sz val="14"/>
      <color theme="1" tint="0.34998626667073579"/>
      <name val="Corbel"/>
      <family val="2"/>
    </font>
    <font>
      <b/>
      <sz val="14"/>
      <color rgb="FFD31D1B"/>
      <name val="Corbel"/>
      <family val="2"/>
    </font>
    <font>
      <b/>
      <sz val="14"/>
      <name val="Corbel"/>
      <family val="2"/>
    </font>
    <font>
      <b/>
      <sz val="18"/>
      <color rgb="FF705A97"/>
      <name val="Corbel"/>
      <family val="2"/>
    </font>
    <font>
      <b/>
      <sz val="18"/>
      <name val="Corbel"/>
      <family val="2"/>
    </font>
    <font>
      <b/>
      <sz val="18"/>
      <color theme="1"/>
      <name val="Corbel"/>
      <family val="2"/>
    </font>
    <font>
      <b/>
      <sz val="18"/>
      <color rgb="FFD31D1B"/>
      <name val="Corbel"/>
      <family val="2"/>
    </font>
    <font>
      <b/>
      <vertAlign val="superscript"/>
      <sz val="12"/>
      <color theme="0"/>
      <name val="Corbel"/>
      <family val="2"/>
    </font>
    <font>
      <b/>
      <sz val="12"/>
      <color rgb="FF705A97"/>
      <name val="Corbel"/>
      <family val="2"/>
    </font>
    <font>
      <i/>
      <sz val="12"/>
      <color rgb="FF705A97"/>
      <name val="Corbel"/>
      <family val="2"/>
    </font>
    <font>
      <sz val="12"/>
      <color rgb="FF705A97"/>
      <name val="Corbel"/>
      <family val="2"/>
    </font>
    <font>
      <b/>
      <sz val="12"/>
      <color rgb="FFD31D1B"/>
      <name val="Corbel"/>
      <family val="2"/>
    </font>
    <font>
      <sz val="12"/>
      <color rgb="FFFF0000"/>
      <name val="Corbel"/>
      <family val="2"/>
    </font>
    <font>
      <i/>
      <sz val="10"/>
      <color theme="1"/>
      <name val="Corbel"/>
      <family val="2"/>
    </font>
    <font>
      <u/>
      <sz val="12"/>
      <color theme="10"/>
      <name val="Corbel"/>
      <family val="2"/>
    </font>
    <font>
      <b/>
      <sz val="16"/>
      <color theme="0"/>
      <name val="Calibri"/>
      <family val="2"/>
      <scheme val="minor"/>
    </font>
    <font>
      <i/>
      <sz val="12"/>
      <color theme="1"/>
      <name val="Calibri"/>
      <family val="2"/>
      <scheme val="minor"/>
    </font>
    <font>
      <sz val="12"/>
      <color rgb="FF0070C0"/>
      <name val="Calibri"/>
      <family val="2"/>
      <scheme val="minor"/>
    </font>
    <font>
      <b/>
      <sz val="14"/>
      <color theme="2" tint="-0.499984740745262"/>
      <name val="Corbel"/>
    </font>
    <font>
      <sz val="12"/>
      <color theme="0" tint="-0.499984740745262"/>
      <name val="Calibri"/>
      <family val="2"/>
      <scheme val="minor"/>
    </font>
    <font>
      <b/>
      <sz val="16"/>
      <color theme="0"/>
      <name val="Corbel"/>
      <family val="2"/>
    </font>
    <font>
      <sz val="12"/>
      <color theme="0" tint="-0.34998626667073579"/>
      <name val="Corbel"/>
    </font>
    <font>
      <b/>
      <sz val="16"/>
      <color theme="0"/>
      <name val="Corbel"/>
    </font>
    <font>
      <b/>
      <sz val="12"/>
      <color theme="0"/>
      <name val="Corbel"/>
    </font>
    <font>
      <sz val="12"/>
      <color theme="0" tint="-0.249977111117893"/>
      <name val="Corbel"/>
    </font>
    <font>
      <b/>
      <sz val="16"/>
      <color rgb="FF009684"/>
      <name val="Corbel"/>
    </font>
    <font>
      <b/>
      <sz val="16"/>
      <color theme="1" tint="0.499984740745262"/>
      <name val="Corbel"/>
    </font>
    <font>
      <sz val="12"/>
      <color theme="0"/>
      <name val="Corbel"/>
    </font>
    <font>
      <b/>
      <sz val="12"/>
      <color theme="0" tint="-0.249977111117893"/>
      <name val="Corbel"/>
    </font>
    <font>
      <sz val="12"/>
      <color theme="0" tint="-0.249977111117893"/>
      <name val="Corbel"/>
      <family val="2"/>
    </font>
    <font>
      <sz val="30"/>
      <color theme="0"/>
      <name val="Corbel"/>
    </font>
    <font>
      <sz val="20"/>
      <color theme="0"/>
      <name val="Corbel"/>
    </font>
    <font>
      <sz val="12"/>
      <color theme="1" tint="0.34998626667073579"/>
      <name val="Corbel"/>
    </font>
    <font>
      <b/>
      <sz val="14"/>
      <color theme="1" tint="0.34998626667073579"/>
      <name val="Corbel"/>
    </font>
    <font>
      <b/>
      <sz val="20"/>
      <color theme="1" tint="0.34998626667073579"/>
      <name val="Corbel"/>
    </font>
    <font>
      <sz val="12"/>
      <color rgb="FF00B050"/>
      <name val="Corbel"/>
    </font>
    <font>
      <sz val="12"/>
      <color rgb="FF000000"/>
      <name val="Corbel"/>
    </font>
    <font>
      <sz val="12"/>
      <color theme="1" tint="0.499984740745262"/>
      <name val="Corbel"/>
    </font>
    <font>
      <b/>
      <sz val="12"/>
      <color rgb="FFFF0000"/>
      <name val="Corbel"/>
    </font>
    <font>
      <sz val="12"/>
      <color rgb="FFFF0000"/>
      <name val="Corbel"/>
    </font>
    <font>
      <sz val="12"/>
      <color theme="4" tint="-0.249977111117893"/>
      <name val="Corbel"/>
    </font>
    <font>
      <b/>
      <i/>
      <sz val="12"/>
      <color theme="1"/>
      <name val="Corbel"/>
    </font>
    <font>
      <b/>
      <i/>
      <sz val="20"/>
      <color theme="1"/>
      <name val="Corbel"/>
    </font>
    <font>
      <vertAlign val="superscript"/>
      <sz val="12"/>
      <color theme="1"/>
      <name val="Corbel"/>
    </font>
    <font>
      <sz val="16"/>
      <color theme="0"/>
      <name val="Corbel"/>
    </font>
    <font>
      <i/>
      <sz val="12"/>
      <color theme="0"/>
      <name val="Corbel"/>
    </font>
    <font>
      <sz val="12"/>
      <color rgb="FFC00000"/>
      <name val="Corbel"/>
    </font>
    <font>
      <b/>
      <sz val="12"/>
      <color rgb="FFFF0000"/>
      <name val="Corbel"/>
      <family val="2"/>
    </font>
    <font>
      <sz val="12"/>
      <color rgb="FFC00000"/>
      <name val="Corbel"/>
      <family val="2"/>
    </font>
    <font>
      <sz val="12"/>
      <color rgb="FFC00000"/>
      <name val="Calibri"/>
      <family val="2"/>
      <scheme val="minor"/>
    </font>
    <font>
      <b/>
      <sz val="12"/>
      <color theme="1" tint="0.499984740745262"/>
      <name val="Corbel"/>
    </font>
    <font>
      <sz val="11"/>
      <color theme="1" tint="0.499984740745262"/>
      <name val="Corbel"/>
    </font>
    <font>
      <b/>
      <sz val="11"/>
      <color theme="1" tint="0.499984740745262"/>
      <name val="Corbel"/>
    </font>
    <font>
      <i/>
      <sz val="12"/>
      <color theme="1" tint="0.499984740745262"/>
      <name val="Corbel"/>
    </font>
    <font>
      <sz val="12"/>
      <color rgb="FF0070C0"/>
      <name val="Corbel"/>
      <family val="2"/>
    </font>
    <font>
      <b/>
      <i/>
      <sz val="14"/>
      <color theme="1" tint="0.499984740745262"/>
      <name val="Corbel"/>
      <family val="2"/>
    </font>
    <font>
      <b/>
      <sz val="12"/>
      <color theme="1" tint="0.34998626667073579"/>
      <name val="Corbel"/>
      <family val="2"/>
    </font>
    <font>
      <vertAlign val="superscript"/>
      <sz val="12"/>
      <color theme="1"/>
      <name val="Corbel"/>
      <family val="2"/>
    </font>
    <font>
      <sz val="8"/>
      <color theme="1"/>
      <name val="Corbel"/>
      <family val="2"/>
    </font>
    <font>
      <b/>
      <sz val="12"/>
      <color rgb="FFFFFFFF"/>
      <name val="Corbel"/>
      <family val="2"/>
    </font>
    <font>
      <b/>
      <sz val="12"/>
      <color indexed="8"/>
      <name val="Corbel"/>
      <family val="2"/>
    </font>
    <font>
      <sz val="10"/>
      <color rgb="FF828586"/>
      <name val="Corbel"/>
      <family val="2"/>
    </font>
    <font>
      <sz val="11"/>
      <color rgb="FF828586"/>
      <name val="Corbel"/>
      <family val="2"/>
    </font>
    <font>
      <sz val="14"/>
      <color rgb="FF828586"/>
      <name val="Corbel"/>
      <family val="2"/>
    </font>
    <font>
      <b/>
      <sz val="16"/>
      <color rgb="FF828586"/>
      <name val="Corbel"/>
      <family val="2"/>
    </font>
    <font>
      <b/>
      <sz val="18"/>
      <color theme="0"/>
      <name val="Corbel"/>
    </font>
    <font>
      <b/>
      <sz val="12"/>
      <color rgb="FFC00000"/>
      <name val="Calibri"/>
      <family val="2"/>
      <scheme val="minor"/>
    </font>
  </fonts>
  <fills count="61">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theme="1"/>
        <bgColor indexed="64"/>
      </patternFill>
    </fill>
    <fill>
      <patternFill patternType="solid">
        <fgColor rgb="FFD31D1B"/>
        <bgColor indexed="64"/>
      </patternFill>
    </fill>
    <fill>
      <patternFill patternType="solid">
        <fgColor rgb="FF000000"/>
        <bgColor indexed="64"/>
      </patternFill>
    </fill>
    <fill>
      <patternFill patternType="solid">
        <fgColor theme="1" tint="0.34998626667073579"/>
        <bgColor indexed="64"/>
      </patternFill>
    </fill>
    <fill>
      <patternFill patternType="solid">
        <fgColor rgb="FF5A1A63"/>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rgb="FFD3D4D5"/>
        <bgColor indexed="64"/>
      </patternFill>
    </fill>
    <fill>
      <patternFill patternType="solid">
        <fgColor rgb="FFFFFFFF"/>
        <bgColor indexed="64"/>
      </patternFill>
    </fill>
    <fill>
      <patternFill patternType="solid">
        <fgColor rgb="FFFBBF00"/>
        <bgColor indexed="64"/>
      </patternFill>
    </fill>
    <fill>
      <patternFill patternType="solid">
        <fgColor rgb="FF5B5B5B"/>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rgb="FF3D1951"/>
        <bgColor indexed="64"/>
      </patternFill>
    </fill>
    <fill>
      <patternFill patternType="solid">
        <fgColor rgb="FFD3001B"/>
        <bgColor indexed="64"/>
      </patternFill>
    </fill>
    <fill>
      <patternFill patternType="solid">
        <fgColor rgb="FFF8B30A"/>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7F78AB"/>
        <bgColor indexed="64"/>
      </patternFill>
    </fill>
    <fill>
      <patternFill patternType="solid">
        <fgColor rgb="FFEBCFCE"/>
        <bgColor indexed="64"/>
      </patternFill>
    </fill>
    <fill>
      <patternFill patternType="solid">
        <fgColor rgb="FFB4F0FD"/>
        <bgColor indexed="64"/>
      </patternFill>
    </fill>
    <fill>
      <patternFill patternType="solid">
        <fgColor rgb="FF82E3D6"/>
        <bgColor indexed="64"/>
      </patternFill>
    </fill>
    <fill>
      <patternFill patternType="solid">
        <fgColor rgb="FFEDF8FF"/>
        <bgColor indexed="64"/>
      </patternFill>
    </fill>
    <fill>
      <patternFill patternType="solid">
        <fgColor rgb="FF81B8A6"/>
        <bgColor indexed="64"/>
      </patternFill>
    </fill>
    <fill>
      <patternFill patternType="solid">
        <fgColor rgb="FFB3CCE3"/>
        <bgColor indexed="64"/>
      </patternFill>
    </fill>
    <fill>
      <patternFill patternType="solid">
        <fgColor rgb="FFFABDBD"/>
        <bgColor indexed="64"/>
      </patternFill>
    </fill>
    <fill>
      <patternFill patternType="solid">
        <fgColor rgb="FFEEDFDC"/>
        <bgColor indexed="64"/>
      </patternFill>
    </fill>
    <fill>
      <patternFill patternType="solid">
        <fgColor rgb="FFFFFEC1"/>
        <bgColor indexed="64"/>
      </patternFill>
    </fill>
    <fill>
      <patternFill patternType="solid">
        <fgColor rgb="FFF8CBB5"/>
        <bgColor indexed="64"/>
      </patternFill>
    </fill>
    <fill>
      <patternFill patternType="solid">
        <fgColor rgb="FFFEE8AA"/>
        <bgColor indexed="64"/>
      </patternFill>
    </fill>
    <fill>
      <patternFill patternType="solid">
        <fgColor rgb="FFDCE9BB"/>
        <bgColor indexed="64"/>
      </patternFill>
    </fill>
    <fill>
      <patternFill patternType="solid">
        <fgColor rgb="FFB68080"/>
        <bgColor indexed="64"/>
      </patternFill>
    </fill>
    <fill>
      <patternFill patternType="solid">
        <fgColor rgb="FFEAF3E4"/>
        <bgColor indexed="64"/>
      </patternFill>
    </fill>
    <fill>
      <patternFill patternType="solid">
        <fgColor rgb="FFFBD398"/>
        <bgColor indexed="64"/>
      </patternFill>
    </fill>
    <fill>
      <patternFill patternType="solid">
        <fgColor rgb="FFD7AA89"/>
        <bgColor indexed="64"/>
      </patternFill>
    </fill>
    <fill>
      <patternFill patternType="solid">
        <fgColor rgb="FFE7FDB9"/>
        <bgColor indexed="64"/>
      </patternFill>
    </fill>
    <fill>
      <patternFill patternType="solid">
        <fgColor rgb="FFA4BA80"/>
        <bgColor indexed="64"/>
      </patternFill>
    </fill>
    <fill>
      <patternFill patternType="solid">
        <fgColor rgb="FFE5BDFA"/>
        <bgColor indexed="64"/>
      </patternFill>
    </fill>
    <fill>
      <patternFill patternType="solid">
        <fgColor rgb="FFB7A2C3"/>
        <bgColor indexed="64"/>
      </patternFill>
    </fill>
    <fill>
      <patternFill patternType="solid">
        <fgColor rgb="FFFBFBA0"/>
        <bgColor indexed="64"/>
      </patternFill>
    </fill>
    <fill>
      <patternFill patternType="solid">
        <fgColor rgb="FFC00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968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2" tint="-0.749992370372631"/>
        <bgColor indexed="64"/>
      </patternFill>
    </fill>
    <fill>
      <patternFill patternType="solid">
        <fgColor rgb="FFFFFFFF"/>
        <bgColor rgb="FF000000"/>
      </patternFill>
    </fill>
  </fills>
  <borders count="304">
    <border>
      <left/>
      <right/>
      <top/>
      <bottom/>
      <diagonal/>
    </border>
    <border>
      <left style="medium">
        <color theme="0"/>
      </left>
      <right style="medium">
        <color theme="0"/>
      </right>
      <top style="medium">
        <color theme="0"/>
      </top>
      <bottom style="medium">
        <color theme="0"/>
      </bottom>
      <diagonal/>
    </border>
    <border>
      <left style="dotted">
        <color theme="0"/>
      </left>
      <right/>
      <top style="medium">
        <color theme="0"/>
      </top>
      <bottom/>
      <diagonal/>
    </border>
    <border>
      <left style="dotted">
        <color theme="0"/>
      </left>
      <right style="dotted">
        <color theme="0"/>
      </right>
      <top style="medium">
        <color theme="0"/>
      </top>
      <bottom/>
      <diagonal/>
    </border>
    <border>
      <left style="dotted">
        <color theme="0"/>
      </left>
      <right style="dotted">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thin">
        <color theme="1" tint="0.499984740745262"/>
      </top>
      <bottom style="thin">
        <color theme="1" tint="0.499984740745262"/>
      </bottom>
      <diagonal/>
    </border>
    <border>
      <left style="thick">
        <color theme="1"/>
      </left>
      <right/>
      <top style="thin">
        <color theme="1" tint="0.499984740745262"/>
      </top>
      <bottom style="thin">
        <color theme="1" tint="0.499984740745262"/>
      </bottom>
      <diagonal/>
    </border>
    <border>
      <left/>
      <right style="dotted">
        <color theme="0"/>
      </right>
      <top style="medium">
        <color theme="0"/>
      </top>
      <bottom/>
      <diagonal/>
    </border>
    <border>
      <left/>
      <right/>
      <top style="medium">
        <color theme="0" tint="-0.24994659260841701"/>
      </top>
      <bottom style="medium">
        <color theme="0" tint="-0.24994659260841701"/>
      </bottom>
      <diagonal/>
    </border>
    <border>
      <left style="medium">
        <color theme="0"/>
      </left>
      <right/>
      <top style="medium">
        <color theme="0" tint="-0.24994659260841701"/>
      </top>
      <bottom style="medium">
        <color theme="0" tint="-0.24994659260841701"/>
      </bottom>
      <diagonal/>
    </border>
    <border>
      <left/>
      <right style="thick">
        <color rgb="FFFFFFFF"/>
      </right>
      <top/>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medium">
        <color rgb="FFFFFFFF"/>
      </right>
      <top/>
      <bottom/>
      <diagonal/>
    </border>
    <border>
      <left style="medium">
        <color rgb="FFFFFFFF"/>
      </left>
      <right/>
      <top/>
      <bottom/>
      <diagonal/>
    </border>
    <border>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bottom/>
      <diagonal/>
    </border>
    <border>
      <left style="thin">
        <color rgb="FFFFFFFF"/>
      </left>
      <right style="medium">
        <color rgb="FFFFFFFF"/>
      </right>
      <top/>
      <bottom style="thin">
        <color rgb="FF5B5B5B"/>
      </bottom>
      <diagonal/>
    </border>
    <border>
      <left style="medium">
        <color rgb="FFFFFFFF"/>
      </left>
      <right style="medium">
        <color rgb="FFFFFFFF"/>
      </right>
      <top/>
      <bottom style="thin">
        <color rgb="FF5B5B5B"/>
      </bottom>
      <diagonal/>
    </border>
    <border>
      <left style="thick">
        <color rgb="FFFFFFFF"/>
      </left>
      <right style="thick">
        <color rgb="FFFFFFFF"/>
      </right>
      <top/>
      <bottom style="thin">
        <color rgb="FF5B5B5B"/>
      </bottom>
      <diagonal/>
    </border>
    <border>
      <left style="thin">
        <color theme="0"/>
      </left>
      <right style="thin">
        <color theme="0"/>
      </right>
      <top style="thin">
        <color theme="0"/>
      </top>
      <bottom style="thin">
        <color theme="0"/>
      </bottom>
      <diagonal/>
    </border>
    <border>
      <left style="dashed">
        <color rgb="FFD31D1B"/>
      </left>
      <right/>
      <top style="dashed">
        <color rgb="FFD31D1B"/>
      </top>
      <bottom/>
      <diagonal/>
    </border>
    <border>
      <left/>
      <right style="dashed">
        <color rgb="FFD31D1B"/>
      </right>
      <top style="dashed">
        <color rgb="FFD31D1B"/>
      </top>
      <bottom/>
      <diagonal/>
    </border>
    <border>
      <left style="dashed">
        <color rgb="FFD31D1B"/>
      </left>
      <right/>
      <top/>
      <bottom/>
      <diagonal/>
    </border>
    <border>
      <left/>
      <right style="dashed">
        <color rgb="FFD31D1B"/>
      </right>
      <top/>
      <bottom/>
      <diagonal/>
    </border>
    <border>
      <left style="dashed">
        <color rgb="FFD31D1B"/>
      </left>
      <right/>
      <top/>
      <bottom style="dashed">
        <color rgb="FFD31D1B"/>
      </bottom>
      <diagonal/>
    </border>
    <border>
      <left/>
      <right style="dashed">
        <color rgb="FFD31D1B"/>
      </right>
      <top/>
      <bottom style="dashed">
        <color rgb="FFD31D1B"/>
      </bottom>
      <diagonal/>
    </border>
    <border>
      <left style="thick">
        <color rgb="FFFFFFFF"/>
      </left>
      <right/>
      <top style="thin">
        <color theme="1"/>
      </top>
      <bottom style="thin">
        <color rgb="FF5A1A63"/>
      </bottom>
      <diagonal/>
    </border>
    <border>
      <left style="thick">
        <color rgb="FFFFFFFF"/>
      </left>
      <right style="thick">
        <color rgb="FFFFFFFF"/>
      </right>
      <top style="thin">
        <color theme="1"/>
      </top>
      <bottom style="thin">
        <color rgb="FF5A1A63"/>
      </bottom>
      <diagonal/>
    </border>
    <border>
      <left style="dotted">
        <color theme="2" tint="-0.24994659260841701"/>
      </left>
      <right style="dotted">
        <color theme="2" tint="-0.24994659260841701"/>
      </right>
      <top style="dotted">
        <color theme="2" tint="-0.24994659260841701"/>
      </top>
      <bottom/>
      <diagonal/>
    </border>
    <border>
      <left style="dotted">
        <color theme="2" tint="-0.24994659260841701"/>
      </left>
      <right style="dotted">
        <color theme="2" tint="-0.24994659260841701"/>
      </right>
      <top/>
      <bottom style="dotted">
        <color theme="2" tint="-0.24994659260841701"/>
      </bottom>
      <diagonal/>
    </border>
    <border>
      <left/>
      <right style="dotted">
        <color theme="2" tint="-9.9948118533890809E-2"/>
      </right>
      <top style="dotted">
        <color theme="2" tint="-9.9948118533890809E-2"/>
      </top>
      <bottom/>
      <diagonal/>
    </border>
    <border>
      <left/>
      <right style="dotted">
        <color theme="2" tint="-9.9948118533890809E-2"/>
      </right>
      <top/>
      <bottom/>
      <diagonal/>
    </border>
    <border>
      <left/>
      <right style="dotted">
        <color theme="2" tint="-9.9948118533890809E-2"/>
      </right>
      <top/>
      <bottom style="dotted">
        <color theme="2" tint="-9.9948118533890809E-2"/>
      </bottom>
      <diagonal/>
    </border>
    <border>
      <left/>
      <right style="medium">
        <color rgb="FFFFFFFF"/>
      </right>
      <top style="thin">
        <color theme="2" tint="-0.24994659260841701"/>
      </top>
      <bottom style="thin">
        <color theme="2" tint="-0.24994659260841701"/>
      </bottom>
      <diagonal/>
    </border>
    <border>
      <left style="medium">
        <color rgb="FFFFFFFF"/>
      </left>
      <right style="medium">
        <color rgb="FFFFFFFF"/>
      </right>
      <top style="thin">
        <color theme="2" tint="-0.24994659260841701"/>
      </top>
      <bottom style="thin">
        <color theme="2" tint="-0.24994659260841701"/>
      </bottom>
      <diagonal/>
    </border>
    <border>
      <left style="medium">
        <color rgb="FFFFFFFF"/>
      </left>
      <right/>
      <top style="thin">
        <color theme="2" tint="-0.24994659260841701"/>
      </top>
      <bottom style="thin">
        <color theme="2" tint="-0.24994659260841701"/>
      </bottom>
      <diagonal/>
    </border>
    <border>
      <left style="thick">
        <color rgb="FFFFFFFF"/>
      </left>
      <right/>
      <top/>
      <bottom style="thin">
        <color rgb="FFD31D1B"/>
      </bottom>
      <diagonal/>
    </border>
    <border>
      <left style="thick">
        <color rgb="FFFFFFFF"/>
      </left>
      <right style="thick">
        <color rgb="FFFFFFFF"/>
      </right>
      <top/>
      <bottom style="thin">
        <color rgb="FFD31D1B"/>
      </bottom>
      <diagonal/>
    </border>
    <border>
      <left/>
      <right/>
      <top/>
      <bottom style="thin">
        <color rgb="FFD31D1B"/>
      </bottom>
      <diagonal/>
    </border>
    <border>
      <left style="thick">
        <color rgb="FFFFFFFF"/>
      </left>
      <right/>
      <top style="thin">
        <color rgb="FFD31D1B"/>
      </top>
      <bottom style="thin">
        <color rgb="FFFBBF00"/>
      </bottom>
      <diagonal/>
    </border>
    <border>
      <left style="thick">
        <color rgb="FFFFFFFF"/>
      </left>
      <right style="medium">
        <color rgb="FFFFFFFF"/>
      </right>
      <top style="thin">
        <color rgb="FFD31D1B"/>
      </top>
      <bottom style="thin">
        <color rgb="FFFBBF00"/>
      </bottom>
      <diagonal/>
    </border>
    <border>
      <left style="medium">
        <color rgb="FFFFFFFF"/>
      </left>
      <right/>
      <top style="thin">
        <color rgb="FFD31D1B"/>
      </top>
      <bottom style="thin">
        <color rgb="FFFBBF00"/>
      </bottom>
      <diagonal/>
    </border>
    <border>
      <left style="thick">
        <color rgb="FFFFFFFF"/>
      </left>
      <right/>
      <top style="thin">
        <color rgb="FFFBBF00"/>
      </top>
      <bottom style="thin">
        <color rgb="FFFFED00"/>
      </bottom>
      <diagonal/>
    </border>
    <border>
      <left/>
      <right/>
      <top style="thin">
        <color rgb="FFFBBF00"/>
      </top>
      <bottom style="thin">
        <color rgb="FFFFED00"/>
      </bottom>
      <diagonal/>
    </border>
    <border>
      <left style="thick">
        <color rgb="FFFFFFFF"/>
      </left>
      <right/>
      <top style="thin">
        <color rgb="FFFFED00"/>
      </top>
      <bottom style="thick">
        <color rgb="FFFBF2CA"/>
      </bottom>
      <diagonal/>
    </border>
    <border>
      <left style="thick">
        <color rgb="FFFFFFFF"/>
      </left>
      <right style="thick">
        <color rgb="FFFFFFFF"/>
      </right>
      <top style="thin">
        <color rgb="FFFFED00"/>
      </top>
      <bottom style="thick">
        <color rgb="FFFBF2CA"/>
      </bottom>
      <diagonal/>
    </border>
    <border>
      <left style="thick">
        <color rgb="FFFFFFFF"/>
      </left>
      <right style="thick">
        <color rgb="FFFFFFFF"/>
      </right>
      <top style="thick">
        <color rgb="FFFBF2CA"/>
      </top>
      <bottom style="thin">
        <color rgb="FF78B74A"/>
      </bottom>
      <diagonal/>
    </border>
    <border>
      <left style="thick">
        <color rgb="FFFFFFFF"/>
      </left>
      <right/>
      <top style="thin">
        <color rgb="FF78B74A"/>
      </top>
      <bottom style="thin">
        <color rgb="FFD3D4D5"/>
      </bottom>
      <diagonal/>
    </border>
    <border>
      <left style="thick">
        <color rgb="FFFFFFFF"/>
      </left>
      <right style="thick">
        <color rgb="FFFFFFFF"/>
      </right>
      <top style="thin">
        <color rgb="FF78B74A"/>
      </top>
      <bottom style="thin">
        <color rgb="FFD3D4D5"/>
      </bottom>
      <diagonal/>
    </border>
    <border>
      <left/>
      <right/>
      <top/>
      <bottom style="medium">
        <color rgb="FF5A1A63"/>
      </bottom>
      <diagonal/>
    </border>
    <border>
      <left/>
      <right style="thick">
        <color rgb="FFFFFFFF"/>
      </right>
      <top/>
      <bottom style="medium">
        <color rgb="FF5A1A63"/>
      </bottom>
      <diagonal/>
    </border>
    <border>
      <left style="thick">
        <color rgb="FFFFFFFF"/>
      </left>
      <right style="thick">
        <color rgb="FFFFFFFF"/>
      </right>
      <top/>
      <bottom style="medium">
        <color rgb="FF5A1A63"/>
      </bottom>
      <diagonal/>
    </border>
    <border>
      <left style="thick">
        <color rgb="FFFFFFFF"/>
      </left>
      <right/>
      <top/>
      <bottom style="medium">
        <color rgb="FF5A1A63"/>
      </bottom>
      <diagonal/>
    </border>
    <border>
      <left/>
      <right/>
      <top/>
      <bottom style="medium">
        <color rgb="FFD31D1B"/>
      </bottom>
      <diagonal/>
    </border>
    <border>
      <left/>
      <right style="thick">
        <color rgb="FFFFFFFF"/>
      </right>
      <top/>
      <bottom style="medium">
        <color rgb="FFD31D1B"/>
      </bottom>
      <diagonal/>
    </border>
    <border>
      <left style="thick">
        <color rgb="FFFFFFFF"/>
      </left>
      <right style="thick">
        <color rgb="FFFFFFFF"/>
      </right>
      <top/>
      <bottom style="medium">
        <color rgb="FFD31D1B"/>
      </bottom>
      <diagonal/>
    </border>
    <border>
      <left style="thick">
        <color rgb="FFFFFFFF"/>
      </left>
      <right/>
      <top/>
      <bottom style="medium">
        <color rgb="FFD31D1B"/>
      </bottom>
      <diagonal/>
    </border>
    <border>
      <left/>
      <right style="thick">
        <color theme="0"/>
      </right>
      <top/>
      <bottom style="medium">
        <color rgb="FFFBBF00"/>
      </bottom>
      <diagonal/>
    </border>
    <border>
      <left style="thick">
        <color theme="0"/>
      </left>
      <right style="thick">
        <color theme="0"/>
      </right>
      <top/>
      <bottom style="medium">
        <color rgb="FFFBBF00"/>
      </bottom>
      <diagonal/>
    </border>
    <border>
      <left/>
      <right/>
      <top/>
      <bottom style="medium">
        <color rgb="FFFFED00"/>
      </bottom>
      <diagonal/>
    </border>
    <border>
      <left/>
      <right style="thick">
        <color rgb="FFFFFFFF"/>
      </right>
      <top/>
      <bottom style="medium">
        <color rgb="FFFFED00"/>
      </bottom>
      <diagonal/>
    </border>
    <border>
      <left style="thick">
        <color rgb="FFFFFFFF"/>
      </left>
      <right style="thick">
        <color rgb="FFFFFFFF"/>
      </right>
      <top/>
      <bottom style="medium">
        <color rgb="FFFFED00"/>
      </bottom>
      <diagonal/>
    </border>
    <border>
      <left style="thick">
        <color rgb="FFFFFFFF"/>
      </left>
      <right/>
      <top/>
      <bottom style="medium">
        <color rgb="FFFFED00"/>
      </bottom>
      <diagonal/>
    </border>
    <border>
      <left/>
      <right/>
      <top/>
      <bottom style="medium">
        <color rgb="FFFBF2CA"/>
      </bottom>
      <diagonal/>
    </border>
    <border>
      <left/>
      <right style="thick">
        <color rgb="FFFFFFFF"/>
      </right>
      <top/>
      <bottom style="medium">
        <color rgb="FFFBF2CA"/>
      </bottom>
      <diagonal/>
    </border>
    <border>
      <left style="thick">
        <color rgb="FFFFFFFF"/>
      </left>
      <right style="thick">
        <color rgb="FFFFFFFF"/>
      </right>
      <top/>
      <bottom style="medium">
        <color rgb="FFFBF2CA"/>
      </bottom>
      <diagonal/>
    </border>
    <border>
      <left style="thick">
        <color rgb="FFFFFFFF"/>
      </left>
      <right/>
      <top/>
      <bottom style="medium">
        <color rgb="FFFBF2CA"/>
      </bottom>
      <diagonal/>
    </border>
    <border>
      <left style="thick">
        <color theme="0"/>
      </left>
      <right/>
      <top/>
      <bottom style="medium">
        <color rgb="FF5B5B5B"/>
      </bottom>
      <diagonal/>
    </border>
    <border>
      <left style="thick">
        <color theme="0"/>
      </left>
      <right style="thick">
        <color theme="0"/>
      </right>
      <top/>
      <bottom style="medium">
        <color rgb="FF5B5B5B"/>
      </bottom>
      <diagonal/>
    </border>
    <border>
      <left/>
      <right/>
      <top/>
      <bottom style="medium">
        <color rgb="FF5B5B5B"/>
      </bottom>
      <diagonal/>
    </border>
    <border>
      <left style="thick">
        <color theme="0"/>
      </left>
      <right/>
      <top/>
      <bottom style="medium">
        <color rgb="FFFBBF00"/>
      </bottom>
      <diagonal/>
    </border>
    <border>
      <left/>
      <right/>
      <top/>
      <bottom style="thin">
        <color theme="2" tint="-0.24994659260841701"/>
      </bottom>
      <diagonal/>
    </border>
    <border>
      <left style="medium">
        <color indexed="64"/>
      </left>
      <right style="medium">
        <color indexed="64"/>
      </right>
      <top style="thin">
        <color theme="1"/>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theme="1"/>
      </left>
      <right style="thin">
        <color auto="1"/>
      </right>
      <top style="medium">
        <color theme="1"/>
      </top>
      <bottom/>
      <diagonal/>
    </border>
    <border>
      <left style="medium">
        <color auto="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thick">
        <color theme="1"/>
      </left>
      <right style="thin">
        <color rgb="FF5B5B5B"/>
      </right>
      <top style="thick">
        <color theme="1"/>
      </top>
      <bottom/>
      <diagonal/>
    </border>
    <border>
      <left style="thin">
        <color rgb="FF5B5B5B"/>
      </left>
      <right style="thick">
        <color theme="1"/>
      </right>
      <top style="thick">
        <color theme="1"/>
      </top>
      <bottom/>
      <diagonal/>
    </border>
    <border>
      <left style="medium">
        <color theme="1"/>
      </left>
      <right/>
      <top style="medium">
        <color indexed="64"/>
      </top>
      <bottom style="thin">
        <color auto="1"/>
      </bottom>
      <diagonal/>
    </border>
    <border>
      <left style="medium">
        <color indexed="64"/>
      </left>
      <right/>
      <top style="medium">
        <color indexed="64"/>
      </top>
      <bottom style="thin">
        <color auto="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indexed="64"/>
      </top>
      <bottom/>
      <diagonal/>
    </border>
    <border>
      <left style="thick">
        <color theme="1"/>
      </left>
      <right style="thin">
        <color rgb="FF5B5B5B"/>
      </right>
      <top/>
      <bottom style="medium">
        <color theme="1"/>
      </bottom>
      <diagonal/>
    </border>
    <border>
      <left style="thin">
        <color rgb="FF5B5B5B"/>
      </left>
      <right style="thick">
        <color theme="1"/>
      </right>
      <top/>
      <bottom style="medium">
        <color theme="1"/>
      </bottom>
      <diagonal/>
    </border>
    <border>
      <left style="medium">
        <color theme="1"/>
      </left>
      <right/>
      <top style="thin">
        <color auto="1"/>
      </top>
      <bottom style="medium">
        <color indexed="64"/>
      </bottom>
      <diagonal/>
    </border>
    <border>
      <left style="medium">
        <color indexed="64"/>
      </left>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auto="1"/>
      </left>
      <right style="thin">
        <color auto="1"/>
      </right>
      <top style="thin">
        <color auto="1"/>
      </top>
      <bottom style="medium">
        <color auto="1"/>
      </bottom>
      <diagonal/>
    </border>
    <border>
      <left style="thick">
        <color theme="1"/>
      </left>
      <right style="thin">
        <color rgb="FF5B5B5B"/>
      </right>
      <top style="medium">
        <color theme="1"/>
      </top>
      <bottom style="thin">
        <color rgb="FF5B5B5B"/>
      </bottom>
      <diagonal/>
    </border>
    <border>
      <left style="thin">
        <color rgb="FF5B5B5B"/>
      </left>
      <right style="thick">
        <color theme="1"/>
      </right>
      <top style="medium">
        <color theme="1"/>
      </top>
      <bottom style="thin">
        <color rgb="FF5B5B5B"/>
      </bottom>
      <diagonal/>
    </border>
    <border>
      <left style="medium">
        <color theme="1"/>
      </left>
      <right style="thin">
        <color auto="1"/>
      </right>
      <top style="medium">
        <color auto="1"/>
      </top>
      <bottom/>
      <diagonal/>
    </border>
    <border>
      <left style="medium">
        <color theme="1"/>
      </left>
      <right/>
      <top style="medium">
        <color indexed="64"/>
      </top>
      <bottom/>
      <diagonal/>
    </border>
    <border>
      <left style="thin">
        <color theme="1"/>
      </left>
      <right style="thin">
        <color theme="1"/>
      </right>
      <top style="medium">
        <color indexed="64"/>
      </top>
      <bottom/>
      <diagonal/>
    </border>
    <border>
      <left style="thin">
        <color auto="1"/>
      </left>
      <right style="medium">
        <color theme="1"/>
      </right>
      <top style="medium">
        <color auto="1"/>
      </top>
      <bottom/>
      <diagonal/>
    </border>
    <border>
      <left style="thick">
        <color theme="1"/>
      </left>
      <right style="thin">
        <color rgb="FF5B5B5B"/>
      </right>
      <top style="thin">
        <color rgb="FF5B5B5B"/>
      </top>
      <bottom style="thin">
        <color rgb="FF5B5B5B"/>
      </bottom>
      <diagonal/>
    </border>
    <border>
      <left style="thin">
        <color rgb="FF5B5B5B"/>
      </left>
      <right style="thick">
        <color theme="1"/>
      </right>
      <top style="thin">
        <color rgb="FF5B5B5B"/>
      </top>
      <bottom style="thin">
        <color rgb="FF5B5B5B"/>
      </bottom>
      <diagonal/>
    </border>
    <border>
      <left style="medium">
        <color theme="1"/>
      </left>
      <right style="thin">
        <color auto="1"/>
      </right>
      <top style="medium">
        <color auto="1"/>
      </top>
      <bottom style="thin">
        <color auto="1"/>
      </bottom>
      <diagonal/>
    </border>
    <border>
      <left style="medium">
        <color theme="1"/>
      </left>
      <right style="thin">
        <color theme="1"/>
      </right>
      <top style="medium">
        <color indexed="64"/>
      </top>
      <bottom/>
      <diagonal/>
    </border>
    <border>
      <left style="thin">
        <color auto="1"/>
      </left>
      <right style="medium">
        <color theme="1"/>
      </right>
      <top style="medium">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theme="1"/>
      </right>
      <top/>
      <bottom style="thin">
        <color auto="1"/>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diagonal/>
    </border>
    <border>
      <left style="thick">
        <color theme="1"/>
      </left>
      <right style="thin">
        <color rgb="FF5B5B5B"/>
      </right>
      <top style="thin">
        <color rgb="FF5B5B5B"/>
      </top>
      <bottom style="medium">
        <color theme="1"/>
      </bottom>
      <diagonal/>
    </border>
    <border>
      <left style="thin">
        <color rgb="FF5B5B5B"/>
      </left>
      <right style="thick">
        <color theme="1"/>
      </right>
      <top style="thin">
        <color rgb="FF5B5B5B"/>
      </top>
      <bottom style="medium">
        <color theme="1"/>
      </bottom>
      <diagonal/>
    </border>
    <border>
      <left style="medium">
        <color theme="1"/>
      </left>
      <right/>
      <top style="thin">
        <color auto="1"/>
      </top>
      <bottom style="thin">
        <color auto="1"/>
      </bottom>
      <diagonal/>
    </border>
    <border>
      <left style="thin">
        <color auto="1"/>
      </left>
      <right style="medium">
        <color theme="1"/>
      </right>
      <top/>
      <bottom/>
      <diagonal/>
    </border>
    <border>
      <left style="thick">
        <color theme="1"/>
      </left>
      <right style="thin">
        <color rgb="FF5B5B5B"/>
      </right>
      <top style="medium">
        <color theme="1"/>
      </top>
      <bottom style="medium">
        <color theme="1"/>
      </bottom>
      <diagonal/>
    </border>
    <border>
      <left style="thin">
        <color rgb="FF5B5B5B"/>
      </left>
      <right style="thick">
        <color theme="1"/>
      </right>
      <top style="medium">
        <color theme="1"/>
      </top>
      <bottom style="medium">
        <color theme="1"/>
      </bottom>
      <diagonal/>
    </border>
    <border>
      <left style="medium">
        <color theme="1"/>
      </left>
      <right style="thin">
        <color auto="1"/>
      </right>
      <top style="thin">
        <color auto="1"/>
      </top>
      <bottom style="medium">
        <color auto="1"/>
      </bottom>
      <diagonal/>
    </border>
    <border>
      <left style="thin">
        <color auto="1"/>
      </left>
      <right style="medium">
        <color theme="1"/>
      </right>
      <top/>
      <bottom style="medium">
        <color auto="1"/>
      </bottom>
      <diagonal/>
    </border>
    <border>
      <left style="medium">
        <color theme="1"/>
      </left>
      <right style="thin">
        <color auto="1"/>
      </right>
      <top/>
      <bottom style="thin">
        <color auto="1"/>
      </bottom>
      <diagonal/>
    </border>
    <border>
      <left style="medium">
        <color theme="1"/>
      </left>
      <right/>
      <top/>
      <bottom style="thin">
        <color auto="1"/>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thick">
        <color theme="1"/>
      </left>
      <right style="thin">
        <color rgb="FF5B5B5B"/>
      </right>
      <top style="thin">
        <color rgb="FF5B5B5B"/>
      </top>
      <bottom style="thick">
        <color theme="1"/>
      </bottom>
      <diagonal/>
    </border>
    <border>
      <left style="thin">
        <color rgb="FF5B5B5B"/>
      </left>
      <right style="thick">
        <color theme="1"/>
      </right>
      <top style="thin">
        <color rgb="FF5B5B5B"/>
      </top>
      <bottom style="thick">
        <color theme="1"/>
      </bottom>
      <diagonal/>
    </border>
    <border>
      <left style="medium">
        <color theme="1"/>
      </left>
      <right style="thin">
        <color auto="1"/>
      </right>
      <top style="thin">
        <color auto="1"/>
      </top>
      <bottom/>
      <diagonal/>
    </border>
    <border>
      <left style="medium">
        <color theme="1"/>
      </left>
      <right/>
      <top style="thin">
        <color auto="1"/>
      </top>
      <bottom/>
      <diagonal/>
    </border>
    <border>
      <left style="thin">
        <color theme="1"/>
      </left>
      <right style="thin">
        <color theme="1"/>
      </right>
      <top style="thin">
        <color theme="1"/>
      </top>
      <bottom/>
      <diagonal/>
    </border>
    <border>
      <left style="thin">
        <color auto="1"/>
      </left>
      <right style="thin">
        <color auto="1"/>
      </right>
      <top style="thin">
        <color auto="1"/>
      </top>
      <bottom/>
      <diagonal/>
    </border>
    <border>
      <left style="medium">
        <color theme="1"/>
      </left>
      <right style="thin">
        <color theme="1"/>
      </right>
      <top/>
      <bottom/>
      <diagonal/>
    </border>
    <border>
      <left style="thick">
        <color theme="1"/>
      </left>
      <right style="thin">
        <color theme="1"/>
      </right>
      <top style="thin">
        <color theme="1"/>
      </top>
      <bottom style="thin">
        <color theme="1"/>
      </bottom>
      <diagonal/>
    </border>
    <border>
      <left style="thin">
        <color theme="1"/>
      </left>
      <right style="thick">
        <color theme="1"/>
      </right>
      <top style="thin">
        <color theme="1"/>
      </top>
      <bottom style="thin">
        <color theme="1"/>
      </bottom>
      <diagonal/>
    </border>
    <border>
      <left style="medium">
        <color theme="1"/>
      </left>
      <right style="thin">
        <color theme="1"/>
      </right>
      <top/>
      <bottom style="medium">
        <color indexed="64"/>
      </bottom>
      <diagonal/>
    </border>
    <border>
      <left style="thin">
        <color auto="1"/>
      </left>
      <right style="medium">
        <color theme="1"/>
      </right>
      <top style="thin">
        <color auto="1"/>
      </top>
      <bottom style="medium">
        <color auto="1"/>
      </bottom>
      <diagonal/>
    </border>
    <border>
      <left style="thick">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medium">
        <color theme="1"/>
      </left>
      <right style="thin">
        <color auto="1"/>
      </right>
      <top style="medium">
        <color auto="1"/>
      </top>
      <bottom style="medium">
        <color theme="1"/>
      </bottom>
      <diagonal/>
    </border>
    <border>
      <left style="medium">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thick">
        <color theme="1"/>
      </left>
      <right style="medium">
        <color theme="0"/>
      </right>
      <top/>
      <bottom/>
      <diagonal/>
    </border>
    <border>
      <left/>
      <right style="thick">
        <color theme="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right style="medium">
        <color indexed="64"/>
      </right>
      <top style="thin">
        <color rgb="FF5B5B5B"/>
      </top>
      <bottom style="thin">
        <color rgb="FF5B5B5B"/>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indexed="64"/>
      </right>
      <top style="thin">
        <color rgb="FF5B5B5B"/>
      </top>
      <bottom style="medium">
        <color indexed="64"/>
      </bottom>
      <diagonal/>
    </border>
    <border>
      <left style="medium">
        <color indexed="64"/>
      </left>
      <right style="medium">
        <color indexed="64"/>
      </right>
      <top style="thin">
        <color auto="1"/>
      </top>
      <bottom style="medium">
        <color indexed="64"/>
      </bottom>
      <diagonal/>
    </border>
    <border>
      <left/>
      <right style="medium">
        <color auto="1"/>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ck">
        <color theme="1"/>
      </left>
      <right style="medium">
        <color theme="1"/>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medium">
        <color theme="1"/>
      </left>
      <right style="medium">
        <color theme="1"/>
      </right>
      <top style="thin">
        <color theme="1" tint="0.499984740745262"/>
      </top>
      <bottom style="thin">
        <color theme="1" tint="0.499984740745262"/>
      </bottom>
      <diagonal/>
    </border>
    <border>
      <left style="medium">
        <color theme="1"/>
      </left>
      <right style="thick">
        <color theme="1"/>
      </right>
      <top style="thin">
        <color theme="1" tint="0.499984740745262"/>
      </top>
      <bottom style="thin">
        <color theme="1" tint="0.499984740745262"/>
      </bottom>
      <diagonal/>
    </border>
    <border>
      <left style="medium">
        <color theme="0"/>
      </left>
      <right style="medium">
        <color theme="0"/>
      </right>
      <top style="medium">
        <color theme="0"/>
      </top>
      <bottom/>
      <diagonal/>
    </border>
    <border>
      <left style="thick">
        <color theme="0"/>
      </left>
      <right style="dotted">
        <color theme="0"/>
      </right>
      <top style="medium">
        <color theme="0"/>
      </top>
      <bottom/>
      <diagonal/>
    </border>
    <border>
      <left style="thick">
        <color theme="0"/>
      </left>
      <right style="thick">
        <color theme="0"/>
      </right>
      <top style="medium">
        <color theme="0"/>
      </top>
      <bottom/>
      <diagonal/>
    </border>
    <border>
      <left style="thin">
        <color theme="0"/>
      </left>
      <right style="thin">
        <color theme="0"/>
      </right>
      <top style="thin">
        <color theme="0"/>
      </top>
      <bottom/>
      <diagonal/>
    </border>
    <border>
      <left/>
      <right/>
      <top style="thin">
        <color theme="0"/>
      </top>
      <bottom/>
      <diagonal/>
    </border>
    <border>
      <left style="medium">
        <color theme="0"/>
      </left>
      <right style="medium">
        <color theme="0"/>
      </right>
      <top style="thin">
        <color theme="0"/>
      </top>
      <bottom/>
      <diagonal/>
    </border>
    <border>
      <left/>
      <right/>
      <top/>
      <bottom style="thick">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theme="1"/>
      </top>
      <bottom style="thin">
        <color theme="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indexed="64"/>
      </bottom>
      <diagonal/>
    </border>
    <border>
      <left style="medium">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theme="1"/>
      </right>
      <top style="medium">
        <color theme="1"/>
      </top>
      <bottom style="medium">
        <color theme="1"/>
      </bottom>
      <diagonal/>
    </border>
    <border>
      <left/>
      <right/>
      <top/>
      <bottom style="medium">
        <color theme="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thin">
        <color theme="0"/>
      </left>
      <right style="thin">
        <color theme="0"/>
      </right>
      <top/>
      <bottom/>
      <diagonal/>
    </border>
    <border>
      <left style="medium">
        <color rgb="FFD3D4D5"/>
      </left>
      <right/>
      <top style="medium">
        <color rgb="FFD3D4D5"/>
      </top>
      <bottom style="medium">
        <color rgb="FFD3D4D5"/>
      </bottom>
      <diagonal/>
    </border>
    <border>
      <left/>
      <right/>
      <top style="medium">
        <color rgb="FFD3D4D5"/>
      </top>
      <bottom style="medium">
        <color rgb="FFD3D4D5"/>
      </bottom>
      <diagonal/>
    </border>
    <border>
      <left/>
      <right style="medium">
        <color rgb="FFD3D4D5"/>
      </right>
      <top style="medium">
        <color rgb="FFD3D4D5"/>
      </top>
      <bottom style="medium">
        <color rgb="FFD3D4D5"/>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thin">
        <color theme="0"/>
      </left>
      <right style="thin">
        <color theme="0"/>
      </right>
      <top/>
      <bottom style="thick">
        <color theme="1" tint="0.499984740745262"/>
      </bottom>
      <diagonal/>
    </border>
    <border>
      <left style="medium">
        <color theme="0"/>
      </left>
      <right/>
      <top/>
      <bottom/>
      <diagonal/>
    </border>
    <border>
      <left style="medium">
        <color theme="0"/>
      </left>
      <right style="thin">
        <color theme="0"/>
      </right>
      <top style="thin">
        <color theme="0"/>
      </top>
      <bottom/>
      <diagonal/>
    </border>
    <border>
      <left style="thin">
        <color theme="0"/>
      </left>
      <right/>
      <top style="thin">
        <color theme="0"/>
      </top>
      <bottom/>
      <diagonal/>
    </border>
    <border>
      <left style="thin">
        <color theme="0"/>
      </left>
      <right style="medium">
        <color theme="0"/>
      </right>
      <top style="thin">
        <color theme="0"/>
      </top>
      <bottom/>
      <diagonal/>
    </border>
    <border>
      <left/>
      <right style="thin">
        <color theme="0"/>
      </right>
      <top style="thin">
        <color theme="0"/>
      </top>
      <bottom/>
      <diagonal/>
    </border>
    <border>
      <left style="medium">
        <color theme="0"/>
      </left>
      <right style="thin">
        <color theme="0"/>
      </right>
      <top/>
      <bottom style="thin">
        <color theme="1" tint="0.499984740745262"/>
      </bottom>
      <diagonal/>
    </border>
    <border>
      <left style="thin">
        <color theme="0"/>
      </left>
      <right/>
      <top/>
      <bottom/>
      <diagonal/>
    </border>
    <border>
      <left style="medium">
        <color theme="0"/>
      </left>
      <right style="thin">
        <color theme="0"/>
      </right>
      <top/>
      <bottom style="medium">
        <color theme="0" tint="-0.24994659260841701"/>
      </bottom>
      <diagonal/>
    </border>
    <border>
      <left style="thin">
        <color theme="0"/>
      </left>
      <right style="medium">
        <color theme="0"/>
      </right>
      <top/>
      <bottom style="medium">
        <color theme="0" tint="-0.24994659260841701"/>
      </bottom>
      <diagonal/>
    </border>
    <border>
      <left/>
      <right style="thin">
        <color theme="0"/>
      </right>
      <top/>
      <bottom/>
      <diagonal/>
    </border>
    <border>
      <left style="thin">
        <color rgb="FFD3D4D5"/>
      </left>
      <right style="medium">
        <color theme="0"/>
      </right>
      <top style="medium">
        <color theme="0" tint="-0.24994659260841701"/>
      </top>
      <bottom style="medium">
        <color theme="0" tint="-0.24994659260841701"/>
      </bottom>
      <diagonal/>
    </border>
    <border>
      <left style="dotted">
        <color theme="0"/>
      </left>
      <right/>
      <top/>
      <bottom/>
      <diagonal/>
    </border>
    <border>
      <left style="thick">
        <color theme="0"/>
      </left>
      <right style="dotted">
        <color theme="0"/>
      </right>
      <top/>
      <bottom style="thin">
        <color theme="1" tint="0.499984740745262"/>
      </bottom>
      <diagonal/>
    </border>
    <border>
      <left style="thick">
        <color theme="0"/>
      </left>
      <right style="thick">
        <color theme="0"/>
      </right>
      <top/>
      <bottom style="thin">
        <color theme="1" tint="0.499984740745262"/>
      </bottom>
      <diagonal/>
    </border>
    <border>
      <left/>
      <right style="dotted">
        <color theme="0"/>
      </right>
      <top/>
      <bottom/>
      <diagonal/>
    </border>
    <border>
      <left style="medium">
        <color theme="0"/>
      </left>
      <right style="medium">
        <color theme="0"/>
      </right>
      <top/>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auto="1"/>
      </left>
      <right/>
      <top style="medium">
        <color auto="1"/>
      </top>
      <bottom style="thin">
        <color auto="1"/>
      </bottom>
      <diagonal/>
    </border>
    <border>
      <left style="medium">
        <color theme="1"/>
      </left>
      <right style="medium">
        <color theme="1"/>
      </right>
      <top style="medium">
        <color theme="1"/>
      </top>
      <bottom/>
      <diagonal/>
    </border>
    <border>
      <left/>
      <right style="thin">
        <color auto="1"/>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theme="1"/>
      </left>
      <right style="medium">
        <color theme="1"/>
      </right>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bottom/>
      <diagonal/>
    </border>
    <border>
      <left style="thin">
        <color auto="1"/>
      </left>
      <right/>
      <top style="medium">
        <color indexed="64"/>
      </top>
      <bottom style="medium">
        <color indexed="64"/>
      </bottom>
      <diagonal/>
    </border>
    <border>
      <left/>
      <right style="thin">
        <color auto="1"/>
      </right>
      <top style="thin">
        <color auto="1"/>
      </top>
      <bottom/>
      <diagonal/>
    </border>
    <border>
      <left/>
      <right style="medium">
        <color auto="1"/>
      </right>
      <top style="thin">
        <color auto="1"/>
      </top>
      <bottom/>
      <diagonal/>
    </border>
    <border>
      <left style="medium">
        <color theme="1"/>
      </left>
      <right style="medium">
        <color theme="1"/>
      </right>
      <top/>
      <bottom style="medium">
        <color auto="1"/>
      </bottom>
      <diagonal/>
    </border>
    <border>
      <left style="thin">
        <color auto="1"/>
      </left>
      <right/>
      <top style="thin">
        <color auto="1"/>
      </top>
      <bottom style="medium">
        <color indexed="64"/>
      </bottom>
      <diagonal/>
    </border>
    <border>
      <left style="thin">
        <color theme="1"/>
      </left>
      <right/>
      <top/>
      <bottom style="thin">
        <color theme="1"/>
      </bottom>
      <diagonal/>
    </border>
    <border>
      <left style="medium">
        <color theme="0"/>
      </left>
      <right style="medium">
        <color theme="0"/>
      </right>
      <top/>
      <bottom style="medium">
        <color theme="0"/>
      </bottom>
      <diagonal/>
    </border>
    <border>
      <left/>
      <right/>
      <top/>
      <bottom style="medium">
        <color theme="0"/>
      </bottom>
      <diagonal/>
    </border>
    <border>
      <left style="thin">
        <color theme="0"/>
      </left>
      <right/>
      <top/>
      <bottom style="thin">
        <color theme="0"/>
      </bottom>
      <diagonal/>
    </border>
    <border>
      <left/>
      <right style="medium">
        <color theme="0"/>
      </right>
      <top/>
      <bottom style="thin">
        <color theme="0"/>
      </bottom>
      <diagonal/>
    </border>
    <border>
      <left style="thin">
        <color theme="1"/>
      </left>
      <right/>
      <top style="thin">
        <color theme="1"/>
      </top>
      <bottom style="thin">
        <color theme="1"/>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style="thin">
        <color auto="1"/>
      </right>
      <top/>
      <bottom/>
      <diagonal/>
    </border>
    <border>
      <left style="thin">
        <color theme="0"/>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style="thin">
        <color theme="0"/>
      </right>
      <top style="medium">
        <color theme="0"/>
      </top>
      <bottom/>
      <diagonal/>
    </border>
    <border>
      <left style="thin">
        <color theme="0"/>
      </left>
      <right/>
      <top style="medium">
        <color theme="0"/>
      </top>
      <bottom style="thin">
        <color theme="0"/>
      </bottom>
      <diagonal/>
    </border>
    <border>
      <left style="medium">
        <color theme="0"/>
      </left>
      <right style="thin">
        <color theme="0"/>
      </right>
      <top/>
      <bottom/>
      <diagonal/>
    </border>
    <border>
      <left/>
      <right/>
      <top style="thin">
        <color theme="0"/>
      </top>
      <bottom style="thin">
        <color theme="0"/>
      </bottom>
      <diagonal/>
    </border>
    <border>
      <left style="thin">
        <color auto="1"/>
      </left>
      <right/>
      <top/>
      <bottom/>
      <diagonal/>
    </border>
    <border>
      <left style="medium">
        <color theme="0"/>
      </left>
      <right style="thin">
        <color theme="0"/>
      </right>
      <top/>
      <bottom style="medium">
        <color theme="0"/>
      </bottom>
      <diagonal/>
    </border>
    <border>
      <left/>
      <right style="thin">
        <color theme="0"/>
      </right>
      <top style="thin">
        <color theme="0"/>
      </top>
      <bottom style="thin">
        <color theme="0"/>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medium">
        <color theme="1"/>
      </right>
      <top/>
      <bottom/>
      <diagonal/>
    </border>
    <border>
      <left/>
      <right style="thin">
        <color theme="1"/>
      </right>
      <top/>
      <bottom/>
      <diagonal/>
    </border>
    <border>
      <left style="thin">
        <color theme="1"/>
      </left>
      <right style="thin">
        <color theme="1"/>
      </right>
      <top/>
      <bottom/>
      <diagonal/>
    </border>
    <border>
      <left/>
      <right style="thin">
        <color theme="1"/>
      </right>
      <top style="thin">
        <color theme="1"/>
      </top>
      <bottom style="medium">
        <color theme="1"/>
      </bottom>
      <diagonal/>
    </border>
    <border>
      <left style="thin">
        <color theme="1"/>
      </left>
      <right style="thin">
        <color theme="1"/>
      </right>
      <top/>
      <bottom style="medium">
        <color theme="1"/>
      </bottom>
      <diagonal/>
    </border>
    <border>
      <left style="thin">
        <color theme="1"/>
      </left>
      <right style="medium">
        <color theme="1"/>
      </right>
      <top style="thin">
        <color theme="1"/>
      </top>
      <bottom style="medium">
        <color theme="1"/>
      </bottom>
      <diagonal/>
    </border>
    <border>
      <left style="thin">
        <color theme="1"/>
      </left>
      <right style="medium">
        <color theme="1"/>
      </right>
      <top style="thin">
        <color theme="1"/>
      </top>
      <bottom/>
      <diagonal/>
    </border>
    <border>
      <left/>
      <right style="thin">
        <color theme="1"/>
      </right>
      <top style="thin">
        <color theme="1"/>
      </top>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top/>
      <bottom/>
      <diagonal/>
    </border>
    <border>
      <left/>
      <right/>
      <top style="medium">
        <color auto="1"/>
      </top>
      <bottom/>
      <diagonal/>
    </border>
    <border>
      <left/>
      <right style="thin">
        <color theme="1"/>
      </right>
      <top style="medium">
        <color auto="1"/>
      </top>
      <bottom/>
      <diagonal/>
    </border>
    <border>
      <left style="hair">
        <color theme="0"/>
      </left>
      <right style="medium">
        <color theme="0"/>
      </right>
      <top style="thin">
        <color theme="0"/>
      </top>
      <bottom/>
      <diagonal/>
    </border>
    <border>
      <left style="hair">
        <color theme="0"/>
      </left>
      <right style="medium">
        <color theme="0"/>
      </right>
      <top/>
      <bottom style="thick">
        <color theme="1" tint="0.499984740745262"/>
      </bottom>
      <diagonal/>
    </border>
    <border>
      <left style="thin">
        <color theme="0"/>
      </left>
      <right/>
      <top/>
      <bottom style="thick">
        <color theme="1" tint="0.499984740745262"/>
      </bottom>
      <diagonal/>
    </border>
    <border>
      <left style="medium">
        <color theme="0"/>
      </left>
      <right style="thin">
        <color theme="0"/>
      </right>
      <top/>
      <bottom style="thick">
        <color theme="1" tint="0.499984740745262"/>
      </bottom>
      <diagonal/>
    </border>
    <border>
      <left style="medium">
        <color theme="0"/>
      </left>
      <right style="medium">
        <color theme="0"/>
      </right>
      <top/>
      <bottom style="thick">
        <color theme="1" tint="0.499984740745262"/>
      </bottom>
      <diagonal/>
    </border>
    <border>
      <left/>
      <right/>
      <top/>
      <bottom style="thick">
        <color theme="1" tint="0.499984740745262"/>
      </bottom>
      <diagonal/>
    </border>
    <border>
      <left style="thin">
        <color theme="0" tint="-0.24994659260841701"/>
      </left>
      <right/>
      <top style="thick">
        <color theme="1" tint="0.499984740745262"/>
      </top>
      <bottom style="medium">
        <color theme="0" tint="-0.24994659260841701"/>
      </bottom>
      <diagonal/>
    </border>
    <border>
      <left style="thin">
        <color theme="0" tint="-0.24994659260841701"/>
      </left>
      <right/>
      <top style="medium">
        <color theme="0" tint="-0.24994659260841701"/>
      </top>
      <bottom style="medium">
        <color theme="0" tint="-0.24994659260841701"/>
      </bottom>
      <diagonal/>
    </border>
  </borders>
  <cellStyleXfs count="19">
    <xf numFmtId="0" fontId="0" fillId="0" borderId="0"/>
    <xf numFmtId="0" fontId="3" fillId="0" borderId="0"/>
    <xf numFmtId="0" fontId="4" fillId="0" borderId="0"/>
    <xf numFmtId="9" fontId="4" fillId="0" borderId="0" applyFont="0" applyFill="0" applyBorder="0" applyAlignment="0" applyProtection="0"/>
    <xf numFmtId="0" fontId="2" fillId="0" borderId="0"/>
    <xf numFmtId="0" fontId="1" fillId="0" borderId="0"/>
    <xf numFmtId="0" fontId="1" fillId="0" borderId="0"/>
    <xf numFmtId="0" fontId="26" fillId="0" borderId="0"/>
    <xf numFmtId="0" fontId="1" fillId="0" borderId="0"/>
    <xf numFmtId="0" fontId="26" fillId="0" borderId="0"/>
    <xf numFmtId="0" fontId="26" fillId="0" borderId="0"/>
    <xf numFmtId="0" fontId="26" fillId="0" borderId="0"/>
    <xf numFmtId="164" fontId="26" fillId="0" borderId="0" applyFont="0" applyFill="0" applyBorder="0" applyAlignment="0" applyProtection="0"/>
    <xf numFmtId="9" fontId="26"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 fillId="0" borderId="0"/>
    <xf numFmtId="0" fontId="1" fillId="0" borderId="0"/>
    <xf numFmtId="0" fontId="26" fillId="0" borderId="0"/>
  </cellStyleXfs>
  <cellXfs count="1140">
    <xf numFmtId="0" fontId="0" fillId="0" borderId="0" xfId="0"/>
    <xf numFmtId="0" fontId="5" fillId="7" borderId="0" xfId="0" applyFont="1" applyFill="1" applyAlignment="1">
      <alignment horizontal="left" vertical="center"/>
    </xf>
    <xf numFmtId="0" fontId="5" fillId="7" borderId="0" xfId="0" applyFont="1" applyFill="1" applyAlignment="1">
      <alignment horizontal="center" vertical="center" wrapText="1"/>
    </xf>
    <xf numFmtId="0" fontId="5" fillId="7" borderId="0" xfId="0" applyFont="1" applyFill="1" applyAlignment="1">
      <alignment vertical="center" wrapText="1"/>
    </xf>
    <xf numFmtId="0" fontId="5" fillId="0" borderId="0" xfId="0" applyFont="1" applyFill="1" applyAlignment="1">
      <alignment vertical="center" wrapText="1"/>
    </xf>
    <xf numFmtId="0" fontId="6" fillId="6" borderId="0" xfId="0" applyFont="1" applyFill="1" applyAlignment="1">
      <alignment vertical="center" wrapText="1"/>
    </xf>
    <xf numFmtId="0" fontId="7" fillId="6" borderId="0" xfId="0" applyFont="1" applyFill="1" applyAlignment="1">
      <alignment horizontal="left" vertical="center"/>
    </xf>
    <xf numFmtId="0" fontId="6" fillId="0" borderId="0" xfId="0" applyFont="1" applyFill="1" applyAlignment="1">
      <alignment vertical="center" wrapText="1"/>
    </xf>
    <xf numFmtId="0" fontId="8" fillId="2" borderId="0" xfId="0" applyFont="1" applyFill="1" applyAlignment="1">
      <alignment horizontal="center" vertical="center" wrapText="1"/>
    </xf>
    <xf numFmtId="0" fontId="8" fillId="2" borderId="0" xfId="0" applyFont="1" applyFill="1" applyAlignment="1">
      <alignment vertical="center" wrapText="1"/>
    </xf>
    <xf numFmtId="0" fontId="8" fillId="0" borderId="0" xfId="0" applyFont="1" applyFill="1" applyAlignment="1">
      <alignment vertical="center" wrapText="1"/>
    </xf>
    <xf numFmtId="0" fontId="9" fillId="2" borderId="0" xfId="0" applyFont="1" applyFill="1" applyAlignment="1">
      <alignment vertical="center" wrapText="1"/>
    </xf>
    <xf numFmtId="0" fontId="9" fillId="0" borderId="0" xfId="0" applyFont="1" applyFill="1" applyAlignment="1">
      <alignment vertical="center" wrapText="1"/>
    </xf>
    <xf numFmtId="0" fontId="6" fillId="6" borderId="0" xfId="0" applyFont="1" applyFill="1" applyAlignment="1">
      <alignment horizontal="center" vertical="center" wrapText="1"/>
    </xf>
    <xf numFmtId="0" fontId="22"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1" xfId="0" applyFont="1" applyBorder="1" applyAlignment="1">
      <alignment horizontal="center" vertical="center" wrapText="1"/>
    </xf>
    <xf numFmtId="0" fontId="8" fillId="0" borderId="0" xfId="0" applyFont="1" applyFill="1"/>
    <xf numFmtId="0" fontId="8" fillId="2" borderId="0" xfId="0" applyFont="1" applyFill="1"/>
    <xf numFmtId="0" fontId="8" fillId="0" borderId="0" xfId="0" applyFont="1"/>
    <xf numFmtId="0" fontId="5" fillId="7" borderId="0" xfId="0" applyFont="1" applyFill="1" applyAlignment="1">
      <alignment horizontal="center" vertical="center"/>
    </xf>
    <xf numFmtId="0" fontId="8" fillId="2" borderId="0" xfId="0" applyFont="1" applyFill="1" applyAlignment="1">
      <alignment vertical="center"/>
    </xf>
    <xf numFmtId="0" fontId="8" fillId="0" borderId="0" xfId="0" applyFont="1" applyFill="1" applyAlignment="1">
      <alignment vertical="center"/>
    </xf>
    <xf numFmtId="0" fontId="8" fillId="2" borderId="0" xfId="0" applyFont="1" applyFill="1" applyAlignment="1">
      <alignment horizontal="left" vertical="center" wrapText="1" indent="1"/>
    </xf>
    <xf numFmtId="0" fontId="8" fillId="0" borderId="11" xfId="0" applyFont="1" applyBorder="1" applyAlignment="1">
      <alignment horizontal="left" vertical="center" wrapText="1" indent="1"/>
    </xf>
    <xf numFmtId="0" fontId="20" fillId="0" borderId="11" xfId="0" applyFont="1" applyBorder="1" applyAlignment="1">
      <alignment horizontal="left" vertical="center" wrapText="1" indent="1"/>
    </xf>
    <xf numFmtId="0" fontId="21" fillId="0" borderId="12" xfId="0" applyFont="1" applyBorder="1" applyAlignment="1">
      <alignment horizontal="left" vertical="center" wrapText="1" indent="1"/>
    </xf>
    <xf numFmtId="0" fontId="26" fillId="15" borderId="0" xfId="2" applyFont="1" applyFill="1" applyBorder="1" applyAlignment="1">
      <alignment horizontal="center" vertical="center" wrapText="1"/>
    </xf>
    <xf numFmtId="0" fontId="30" fillId="0" borderId="0" xfId="2" applyFont="1" applyBorder="1" applyAlignment="1">
      <alignment horizontal="left" vertical="center"/>
    </xf>
    <xf numFmtId="49" fontId="31" fillId="0" borderId="14" xfId="2" applyNumberFormat="1" applyFont="1" applyFill="1" applyBorder="1" applyAlignment="1">
      <alignment horizontal="center" vertical="center" wrapText="1"/>
    </xf>
    <xf numFmtId="49" fontId="32" fillId="0" borderId="15" xfId="2" applyNumberFormat="1" applyFont="1" applyFill="1" applyBorder="1" applyAlignment="1">
      <alignment horizontal="center" vertical="center" wrapText="1"/>
    </xf>
    <xf numFmtId="49" fontId="31" fillId="0" borderId="0" xfId="2" applyNumberFormat="1" applyFont="1" applyFill="1" applyBorder="1" applyAlignment="1">
      <alignment horizontal="center" vertical="center" wrapText="1"/>
    </xf>
    <xf numFmtId="0" fontId="4" fillId="0" borderId="0" xfId="2"/>
    <xf numFmtId="0" fontId="33" fillId="15" borderId="0" xfId="2" applyFont="1" applyFill="1" applyAlignment="1">
      <alignment horizontal="center" vertical="center" wrapText="1"/>
    </xf>
    <xf numFmtId="0" fontId="4" fillId="0" borderId="0" xfId="2" applyAlignment="1">
      <alignment vertical="center"/>
    </xf>
    <xf numFmtId="0" fontId="34" fillId="15" borderId="0" xfId="2" applyFont="1" applyFill="1" applyBorder="1" applyAlignment="1">
      <alignment horizontal="center" vertical="center" wrapText="1"/>
    </xf>
    <xf numFmtId="0" fontId="35" fillId="0" borderId="0" xfId="2" applyFont="1" applyBorder="1" applyAlignment="1">
      <alignment horizontal="left" vertical="center"/>
    </xf>
    <xf numFmtId="0" fontId="35" fillId="0" borderId="0" xfId="2" applyFont="1" applyAlignment="1">
      <alignment vertical="center"/>
    </xf>
    <xf numFmtId="0" fontId="36" fillId="15" borderId="0" xfId="2" applyFont="1" applyFill="1" applyAlignment="1">
      <alignment horizontal="center" vertical="center" wrapText="1"/>
    </xf>
    <xf numFmtId="0" fontId="35" fillId="15" borderId="0" xfId="2" applyFont="1" applyFill="1" applyAlignment="1">
      <alignment horizontal="center" vertical="center" wrapText="1"/>
    </xf>
    <xf numFmtId="0" fontId="27" fillId="15" borderId="0" xfId="2" applyFont="1" applyFill="1" applyAlignment="1">
      <alignment horizontal="center" vertical="center" wrapText="1"/>
    </xf>
    <xf numFmtId="0" fontId="37" fillId="15" borderId="0" xfId="2" applyFont="1" applyFill="1" applyAlignment="1">
      <alignment horizontal="center" vertical="center" wrapText="1"/>
    </xf>
    <xf numFmtId="0" fontId="27" fillId="0" borderId="0" xfId="2" applyFont="1" applyAlignment="1">
      <alignment vertical="center"/>
    </xf>
    <xf numFmtId="0" fontId="4" fillId="0" borderId="0" xfId="2" applyFont="1" applyAlignment="1">
      <alignment vertical="center"/>
    </xf>
    <xf numFmtId="0" fontId="27" fillId="0" borderId="0" xfId="2" applyFont="1"/>
    <xf numFmtId="0" fontId="27" fillId="15" borderId="0" xfId="2" applyFont="1" applyFill="1" applyBorder="1" applyAlignment="1">
      <alignment horizontal="center" vertical="center" wrapText="1"/>
    </xf>
    <xf numFmtId="0" fontId="4" fillId="0" borderId="0" xfId="2" applyBorder="1"/>
    <xf numFmtId="0" fontId="4" fillId="0" borderId="0" xfId="2" applyAlignment="1">
      <alignment wrapText="1"/>
    </xf>
    <xf numFmtId="0" fontId="39" fillId="15" borderId="0" xfId="2" applyFont="1" applyFill="1" applyAlignment="1">
      <alignment horizontal="center" vertical="center" wrapText="1"/>
    </xf>
    <xf numFmtId="0" fontId="40" fillId="0" borderId="0" xfId="2" applyFont="1" applyBorder="1"/>
    <xf numFmtId="0" fontId="41" fillId="0" borderId="0" xfId="2" applyFont="1"/>
    <xf numFmtId="0" fontId="40" fillId="0" borderId="0" xfId="2" applyFont="1" applyAlignment="1">
      <alignment wrapText="1"/>
    </xf>
    <xf numFmtId="0" fontId="40" fillId="0" borderId="0" xfId="2" applyFont="1"/>
    <xf numFmtId="0" fontId="44" fillId="2" borderId="0" xfId="0" applyFont="1" applyFill="1" applyAlignment="1">
      <alignment vertical="center"/>
    </xf>
    <xf numFmtId="0" fontId="45" fillId="15" borderId="0" xfId="2" applyFont="1" applyFill="1" applyBorder="1" applyAlignment="1">
      <alignment horizontal="center" vertical="center" wrapText="1"/>
    </xf>
    <xf numFmtId="9" fontId="43" fillId="15" borderId="35" xfId="3" applyNumberFormat="1" applyFont="1" applyFill="1" applyBorder="1" applyAlignment="1">
      <alignment horizontal="center" vertical="center" wrapText="1"/>
    </xf>
    <xf numFmtId="9" fontId="43" fillId="15" borderId="36" xfId="3" applyNumberFormat="1" applyFont="1" applyFill="1" applyBorder="1" applyAlignment="1">
      <alignment horizontal="center" vertical="center" wrapText="1"/>
    </xf>
    <xf numFmtId="9" fontId="43" fillId="15" borderId="37" xfId="2" applyNumberFormat="1" applyFont="1" applyFill="1" applyBorder="1" applyAlignment="1">
      <alignment horizontal="center" vertical="center" wrapText="1"/>
    </xf>
    <xf numFmtId="9" fontId="43" fillId="15" borderId="38" xfId="2" applyNumberFormat="1" applyFont="1" applyFill="1" applyBorder="1" applyAlignment="1">
      <alignment horizontal="center" vertical="center" wrapText="1"/>
    </xf>
    <xf numFmtId="9" fontId="43" fillId="0" borderId="38" xfId="2" applyNumberFormat="1" applyFont="1" applyBorder="1" applyAlignment="1">
      <alignment horizontal="center" vertical="center"/>
    </xf>
    <xf numFmtId="9" fontId="43" fillId="15" borderId="39" xfId="2" applyNumberFormat="1" applyFont="1" applyFill="1" applyBorder="1" applyAlignment="1">
      <alignment horizontal="center" vertical="center" wrapText="1"/>
    </xf>
    <xf numFmtId="0" fontId="4" fillId="0" borderId="0" xfId="2" applyFont="1"/>
    <xf numFmtId="9" fontId="43" fillId="15" borderId="33" xfId="3" applyNumberFormat="1" applyFont="1" applyFill="1" applyBorder="1" applyAlignment="1">
      <alignment horizontal="center" vertical="center" wrapText="1"/>
    </xf>
    <xf numFmtId="9" fontId="43" fillId="15" borderId="15" xfId="3" applyNumberFormat="1" applyFont="1" applyFill="1" applyBorder="1" applyAlignment="1">
      <alignment horizontal="center" vertical="center" wrapText="1"/>
    </xf>
    <xf numFmtId="9" fontId="46" fillId="15" borderId="45" xfId="3" applyNumberFormat="1" applyFont="1" applyFill="1" applyBorder="1" applyAlignment="1">
      <alignment horizontal="center" vertical="center" wrapText="1"/>
    </xf>
    <xf numFmtId="9" fontId="43" fillId="15" borderId="48" xfId="3" applyNumberFormat="1" applyFont="1" applyFill="1" applyBorder="1" applyAlignment="1">
      <alignment horizontal="center" vertical="center" wrapText="1"/>
    </xf>
    <xf numFmtId="9" fontId="43" fillId="15" borderId="50" xfId="3" applyNumberFormat="1" applyFont="1" applyFill="1" applyBorder="1" applyAlignment="1">
      <alignment horizontal="center" vertical="center" wrapText="1"/>
    </xf>
    <xf numFmtId="0" fontId="47" fillId="15" borderId="34" xfId="2" applyFont="1" applyFill="1" applyBorder="1" applyAlignment="1">
      <alignment horizontal="center" vertical="center" wrapText="1"/>
    </xf>
    <xf numFmtId="49" fontId="49" fillId="0" borderId="14" xfId="2" applyNumberFormat="1" applyFont="1" applyFill="1" applyBorder="1" applyAlignment="1">
      <alignment horizontal="center" vertical="center" wrapText="1"/>
    </xf>
    <xf numFmtId="49" fontId="43" fillId="0" borderId="15" xfId="2" applyNumberFormat="1" applyFont="1" applyFill="1" applyBorder="1" applyAlignment="1">
      <alignment horizontal="center" vertical="center" wrapText="1"/>
    </xf>
    <xf numFmtId="0" fontId="50" fillId="10" borderId="16" xfId="2" applyFont="1" applyFill="1" applyBorder="1" applyAlignment="1">
      <alignment horizontal="center" vertical="center"/>
    </xf>
    <xf numFmtId="0" fontId="47" fillId="15" borderId="34" xfId="2" applyFont="1" applyFill="1" applyBorder="1" applyAlignment="1">
      <alignment horizontal="left" vertical="center" wrapText="1" indent="1"/>
    </xf>
    <xf numFmtId="9" fontId="51" fillId="15" borderId="0" xfId="3" applyNumberFormat="1" applyFont="1" applyFill="1" applyBorder="1" applyAlignment="1">
      <alignment horizontal="center" vertical="center" wrapText="1"/>
    </xf>
    <xf numFmtId="0" fontId="47" fillId="15" borderId="13" xfId="2" applyFont="1" applyFill="1" applyBorder="1" applyAlignment="1">
      <alignment horizontal="left" vertical="center" wrapText="1" indent="1"/>
    </xf>
    <xf numFmtId="0" fontId="47" fillId="15" borderId="14" xfId="2" applyFont="1" applyFill="1" applyBorder="1" applyAlignment="1">
      <alignment horizontal="center" vertical="center" wrapText="1"/>
    </xf>
    <xf numFmtId="0" fontId="54" fillId="15" borderId="44" xfId="2" applyFont="1" applyFill="1" applyBorder="1" applyAlignment="1">
      <alignment horizontal="left" vertical="center" wrapText="1" indent="1"/>
    </xf>
    <xf numFmtId="0" fontId="54" fillId="15" borderId="43" xfId="2" applyFont="1" applyFill="1" applyBorder="1" applyAlignment="1">
      <alignment horizontal="center" vertical="center" wrapText="1"/>
    </xf>
    <xf numFmtId="0" fontId="50" fillId="16" borderId="17" xfId="2" applyFont="1" applyFill="1" applyBorder="1" applyAlignment="1">
      <alignment horizontal="center" vertical="center"/>
    </xf>
    <xf numFmtId="0" fontId="47" fillId="15" borderId="46" xfId="2" applyFont="1" applyFill="1" applyBorder="1" applyAlignment="1">
      <alignment horizontal="left" vertical="center" wrapText="1" indent="1"/>
    </xf>
    <xf numFmtId="0" fontId="47" fillId="15" borderId="47" xfId="2" applyFont="1" applyFill="1" applyBorder="1" applyAlignment="1">
      <alignment horizontal="center" vertical="center" wrapText="1"/>
    </xf>
    <xf numFmtId="0" fontId="50" fillId="11" borderId="17" xfId="2" applyFont="1" applyFill="1" applyBorder="1" applyAlignment="1">
      <alignment horizontal="center" vertical="center"/>
    </xf>
    <xf numFmtId="0" fontId="47" fillId="15" borderId="49" xfId="2" applyFont="1" applyFill="1" applyBorder="1" applyAlignment="1">
      <alignment horizontal="left" vertical="center" wrapText="1" indent="1"/>
    </xf>
    <xf numFmtId="0" fontId="47" fillId="15" borderId="49" xfId="2" applyFont="1" applyFill="1" applyBorder="1" applyAlignment="1">
      <alignment horizontal="center" vertical="center" wrapText="1"/>
    </xf>
    <xf numFmtId="0" fontId="55" fillId="12" borderId="17" xfId="2" applyFont="1" applyFill="1" applyBorder="1" applyAlignment="1">
      <alignment horizontal="center" vertical="center"/>
    </xf>
    <xf numFmtId="0" fontId="56" fillId="15" borderId="18" xfId="2" applyFont="1" applyFill="1" applyBorder="1" applyAlignment="1">
      <alignment vertical="center" wrapText="1"/>
    </xf>
    <xf numFmtId="9" fontId="57" fillId="15" borderId="19" xfId="3" applyNumberFormat="1" applyFont="1" applyFill="1" applyBorder="1" applyAlignment="1">
      <alignment vertical="center" wrapText="1"/>
    </xf>
    <xf numFmtId="0" fontId="50" fillId="13" borderId="17" xfId="2" applyFont="1" applyFill="1" applyBorder="1" applyAlignment="1">
      <alignment horizontal="center" vertical="center"/>
    </xf>
    <xf numFmtId="0" fontId="56" fillId="15" borderId="0" xfId="2" applyFont="1" applyFill="1" applyBorder="1" applyAlignment="1">
      <alignment horizontal="center" vertical="center" wrapText="1"/>
    </xf>
    <xf numFmtId="165" fontId="57" fillId="15" borderId="0" xfId="3" applyNumberFormat="1" applyFont="1" applyFill="1" applyBorder="1" applyAlignment="1">
      <alignment horizontal="center" vertical="center" wrapText="1"/>
    </xf>
    <xf numFmtId="0" fontId="55" fillId="14" borderId="20" xfId="2" applyFont="1" applyFill="1" applyBorder="1" applyAlignment="1">
      <alignment horizontal="center" vertical="center"/>
    </xf>
    <xf numFmtId="0" fontId="58" fillId="0" borderId="0" xfId="2" applyFont="1" applyAlignment="1">
      <alignment vertical="center"/>
    </xf>
    <xf numFmtId="0" fontId="59" fillId="15" borderId="0" xfId="2" applyFont="1" applyFill="1" applyBorder="1" applyAlignment="1">
      <alignment horizontal="center" vertical="center"/>
    </xf>
    <xf numFmtId="165" fontId="59" fillId="15" borderId="0" xfId="3" applyNumberFormat="1" applyFont="1" applyFill="1" applyBorder="1" applyAlignment="1">
      <alignment horizontal="center" vertical="center" wrapText="1"/>
    </xf>
    <xf numFmtId="0" fontId="60" fillId="0" borderId="0" xfId="2" applyFont="1" applyAlignment="1">
      <alignment vertical="center"/>
    </xf>
    <xf numFmtId="0" fontId="61" fillId="17" borderId="21" xfId="2" applyFont="1" applyFill="1" applyBorder="1" applyAlignment="1">
      <alignment horizontal="center" vertical="center"/>
    </xf>
    <xf numFmtId="0" fontId="62" fillId="15" borderId="18" xfId="2" applyFont="1" applyFill="1" applyBorder="1" applyAlignment="1">
      <alignment horizontal="left" vertical="center" wrapText="1" indent="1"/>
    </xf>
    <xf numFmtId="0" fontId="62" fillId="15" borderId="22" xfId="2" applyFont="1" applyFill="1" applyBorder="1" applyAlignment="1">
      <alignment horizontal="center" vertical="center" wrapText="1"/>
    </xf>
    <xf numFmtId="165" fontId="63" fillId="15" borderId="0" xfId="3" applyNumberFormat="1" applyFont="1" applyFill="1" applyBorder="1" applyAlignment="1">
      <alignment horizontal="center" vertical="center" wrapText="1"/>
    </xf>
    <xf numFmtId="0" fontId="10" fillId="0" borderId="0" xfId="2" applyFont="1" applyAlignment="1">
      <alignment vertical="center"/>
    </xf>
    <xf numFmtId="0" fontId="62" fillId="15" borderId="23" xfId="2" applyFont="1" applyFill="1" applyBorder="1" applyAlignment="1">
      <alignment horizontal="left" vertical="center" wrapText="1" indent="1"/>
    </xf>
    <xf numFmtId="0" fontId="62" fillId="15" borderId="24" xfId="2" applyFont="1" applyFill="1" applyBorder="1" applyAlignment="1">
      <alignment horizontal="center" vertical="center" wrapText="1"/>
    </xf>
    <xf numFmtId="0" fontId="50" fillId="17" borderId="21" xfId="2" applyFont="1" applyFill="1" applyBorder="1" applyAlignment="1">
      <alignment horizontal="center" vertical="center"/>
    </xf>
    <xf numFmtId="0" fontId="55" fillId="15" borderId="25" xfId="2" applyFont="1" applyFill="1" applyBorder="1" applyAlignment="1">
      <alignment horizontal="right" vertical="center" wrapText="1" indent="1"/>
    </xf>
    <xf numFmtId="0" fontId="60" fillId="15" borderId="25" xfId="2" applyFont="1" applyFill="1" applyBorder="1" applyAlignment="1">
      <alignment horizontal="center" vertical="center" wrapText="1"/>
    </xf>
    <xf numFmtId="0" fontId="55" fillId="15" borderId="0" xfId="2" applyFont="1" applyFill="1" applyBorder="1" applyAlignment="1">
      <alignment horizontal="right" vertical="center" wrapText="1" indent="1"/>
    </xf>
    <xf numFmtId="0" fontId="60" fillId="15" borderId="0" xfId="2" applyFont="1" applyFill="1" applyBorder="1" applyAlignment="1">
      <alignment horizontal="center" vertical="center" wrapText="1"/>
    </xf>
    <xf numFmtId="0" fontId="60" fillId="15" borderId="0" xfId="2" applyFont="1" applyFill="1" applyAlignment="1">
      <alignment horizontal="center" vertical="center" wrapText="1"/>
    </xf>
    <xf numFmtId="0" fontId="64" fillId="15" borderId="0" xfId="2" applyFont="1" applyFill="1" applyBorder="1" applyAlignment="1">
      <alignment horizontal="left" vertical="top" wrapText="1"/>
    </xf>
    <xf numFmtId="0" fontId="65" fillId="15" borderId="0" xfId="2" applyFont="1" applyFill="1" applyBorder="1" applyAlignment="1">
      <alignment horizontal="center" vertical="center" wrapText="1"/>
    </xf>
    <xf numFmtId="0" fontId="21" fillId="0" borderId="0" xfId="2" applyFont="1" applyAlignment="1">
      <alignment vertical="center"/>
    </xf>
    <xf numFmtId="0" fontId="60" fillId="15" borderId="0" xfId="2" applyFont="1" applyFill="1" applyBorder="1" applyAlignment="1">
      <alignment horizontal="left" vertical="center" wrapText="1"/>
    </xf>
    <xf numFmtId="0" fontId="66" fillId="15" borderId="40" xfId="2" applyFont="1" applyFill="1" applyBorder="1" applyAlignment="1">
      <alignment horizontal="center" vertical="center"/>
    </xf>
    <xf numFmtId="0" fontId="66" fillId="15" borderId="41" xfId="2" applyFont="1" applyFill="1" applyBorder="1" applyAlignment="1">
      <alignment horizontal="left" vertical="center" wrapText="1"/>
    </xf>
    <xf numFmtId="0" fontId="66" fillId="15" borderId="42" xfId="2" applyFont="1" applyFill="1" applyBorder="1" applyAlignment="1">
      <alignment horizontal="center" vertical="center" wrapText="1"/>
    </xf>
    <xf numFmtId="0" fontId="21" fillId="15" borderId="0" xfId="2" applyFont="1" applyFill="1" applyAlignment="1">
      <alignment horizontal="center" vertical="center" wrapText="1"/>
    </xf>
    <xf numFmtId="0" fontId="10" fillId="0" borderId="0" xfId="2" applyFont="1"/>
    <xf numFmtId="0" fontId="47" fillId="15" borderId="52" xfId="2" applyFont="1" applyFill="1" applyBorder="1" applyAlignment="1">
      <alignment horizontal="left" vertical="center" wrapText="1" indent="1"/>
    </xf>
    <xf numFmtId="0" fontId="47" fillId="15" borderId="52" xfId="2" applyFont="1" applyFill="1" applyBorder="1" applyAlignment="1">
      <alignment horizontal="center" vertical="center" wrapText="1"/>
    </xf>
    <xf numFmtId="9" fontId="43" fillId="15" borderId="51" xfId="3" applyNumberFormat="1" applyFont="1" applyFill="1" applyBorder="1" applyAlignment="1">
      <alignment horizontal="center" vertical="center" wrapText="1"/>
    </xf>
    <xf numFmtId="0" fontId="47" fillId="15" borderId="53" xfId="2" applyFont="1" applyFill="1" applyBorder="1" applyAlignment="1">
      <alignment horizontal="left" vertical="center" wrapText="1" indent="1"/>
    </xf>
    <xf numFmtId="0" fontId="47" fillId="15" borderId="53" xfId="2" applyFont="1" applyFill="1" applyBorder="1" applyAlignment="1">
      <alignment horizontal="center" vertical="center" wrapText="1"/>
    </xf>
    <xf numFmtId="9" fontId="43" fillId="15" borderId="53" xfId="3" applyNumberFormat="1" applyFont="1" applyFill="1" applyBorder="1" applyAlignment="1">
      <alignment horizontal="center" vertical="center" wrapText="1"/>
    </xf>
    <xf numFmtId="0" fontId="47" fillId="15" borderId="55" xfId="2" applyFont="1" applyFill="1" applyBorder="1" applyAlignment="1">
      <alignment horizontal="left" vertical="center" wrapText="1" indent="1"/>
    </xf>
    <xf numFmtId="0" fontId="47" fillId="15" borderId="55" xfId="2" applyFont="1" applyFill="1" applyBorder="1" applyAlignment="1">
      <alignment horizontal="center" vertical="center" wrapText="1"/>
    </xf>
    <xf numFmtId="9" fontId="43" fillId="15" borderId="54" xfId="3" applyNumberFormat="1" applyFont="1" applyFill="1" applyBorder="1" applyAlignment="1">
      <alignment horizontal="center" vertical="center" wrapText="1"/>
    </xf>
    <xf numFmtId="0" fontId="26" fillId="0" borderId="0" xfId="2" applyFont="1" applyFill="1" applyAlignment="1">
      <alignment vertical="center"/>
    </xf>
    <xf numFmtId="0" fontId="4" fillId="0" borderId="0" xfId="2" applyFill="1"/>
    <xf numFmtId="0" fontId="4" fillId="0" borderId="0" xfId="2" applyFill="1" applyAlignment="1">
      <alignment vertical="center"/>
    </xf>
    <xf numFmtId="0" fontId="35" fillId="0" borderId="0" xfId="2" applyFont="1" applyFill="1" applyAlignment="1">
      <alignment vertical="center"/>
    </xf>
    <xf numFmtId="0" fontId="27" fillId="0" borderId="0" xfId="2" applyFont="1" applyFill="1" applyAlignment="1">
      <alignment vertical="center"/>
    </xf>
    <xf numFmtId="0" fontId="4" fillId="0" borderId="0" xfId="2" applyFont="1" applyFill="1" applyAlignment="1">
      <alignment vertical="center"/>
    </xf>
    <xf numFmtId="0" fontId="27" fillId="0" borderId="0" xfId="2" applyFont="1" applyFill="1"/>
    <xf numFmtId="0" fontId="40" fillId="0" borderId="0" xfId="2" applyFont="1" applyFill="1"/>
    <xf numFmtId="0" fontId="8" fillId="0" borderId="0" xfId="0" applyFont="1" applyFill="1" applyAlignment="1">
      <alignment horizontal="left" vertical="center" wrapText="1" indent="1"/>
    </xf>
    <xf numFmtId="0" fontId="7" fillId="6" borderId="0" xfId="0" applyFont="1" applyFill="1" applyAlignment="1">
      <alignment horizontal="center" vertical="center"/>
    </xf>
    <xf numFmtId="0" fontId="77" fillId="2" borderId="0" xfId="0" applyFont="1" applyFill="1" applyAlignment="1">
      <alignment vertical="center" wrapText="1"/>
    </xf>
    <xf numFmtId="0" fontId="8" fillId="0" borderId="0" xfId="0" applyFont="1" applyFill="1" applyBorder="1" applyAlignment="1">
      <alignment vertical="center" wrapText="1"/>
    </xf>
    <xf numFmtId="0" fontId="83" fillId="2" borderId="0" xfId="0" applyFont="1" applyFill="1" applyAlignment="1">
      <alignment vertical="center" wrapText="1"/>
    </xf>
    <xf numFmtId="0" fontId="84" fillId="2" borderId="0" xfId="0" applyFont="1" applyFill="1" applyAlignment="1">
      <alignment vertical="center"/>
    </xf>
    <xf numFmtId="0" fontId="26" fillId="15" borderId="0" xfId="4" applyFont="1" applyFill="1" applyBorder="1" applyAlignment="1">
      <alignment horizontal="center" vertical="center" wrapText="1"/>
    </xf>
    <xf numFmtId="0" fontId="26" fillId="0" borderId="0" xfId="4" applyFont="1" applyFill="1" applyAlignment="1">
      <alignment vertical="center"/>
    </xf>
    <xf numFmtId="0" fontId="6" fillId="6" borderId="0" xfId="0" applyFont="1" applyFill="1" applyAlignment="1">
      <alignment horizontal="left" vertical="center" wrapText="1"/>
    </xf>
    <xf numFmtId="0" fontId="8" fillId="2" borderId="0" xfId="0" applyFont="1" applyFill="1" applyAlignment="1">
      <alignment horizontal="center" wrapText="1"/>
    </xf>
    <xf numFmtId="0" fontId="8" fillId="2" borderId="0" xfId="0" applyFont="1" applyFill="1" applyAlignment="1">
      <alignment horizontal="left"/>
    </xf>
    <xf numFmtId="0" fontId="87" fillId="2" borderId="0" xfId="0" applyFont="1" applyFill="1" applyAlignment="1">
      <alignment horizontal="left"/>
    </xf>
    <xf numFmtId="0" fontId="8" fillId="2" borderId="0" xfId="0" applyFont="1" applyFill="1" applyAlignment="1">
      <alignment wrapText="1"/>
    </xf>
    <xf numFmtId="0" fontId="8" fillId="2" borderId="0" xfId="0" applyFont="1" applyFill="1" applyAlignment="1">
      <alignment horizontal="left" wrapText="1"/>
    </xf>
    <xf numFmtId="0" fontId="88" fillId="2" borderId="0" xfId="0" applyFont="1" applyFill="1" applyAlignment="1">
      <alignment wrapText="1"/>
    </xf>
    <xf numFmtId="0" fontId="8" fillId="0" borderId="0" xfId="0" applyFont="1" applyFill="1" applyAlignment="1">
      <alignment wrapText="1"/>
    </xf>
    <xf numFmtId="0" fontId="25" fillId="2" borderId="0" xfId="0" applyFont="1" applyFill="1" applyAlignment="1">
      <alignment horizontal="left" vertical="center" indent="1"/>
    </xf>
    <xf numFmtId="0" fontId="89" fillId="18" borderId="89" xfId="0" applyFont="1" applyFill="1" applyBorder="1" applyAlignment="1">
      <alignment horizontal="center" vertical="center" wrapText="1"/>
    </xf>
    <xf numFmtId="0" fontId="89" fillId="18" borderId="90" xfId="0" applyFont="1" applyFill="1" applyBorder="1" applyAlignment="1">
      <alignment horizontal="center" vertical="center" wrapText="1"/>
    </xf>
    <xf numFmtId="0" fontId="89" fillId="18" borderId="91" xfId="0" applyFont="1" applyFill="1" applyBorder="1" applyAlignment="1">
      <alignment horizontal="center" vertical="center" wrapText="1"/>
    </xf>
    <xf numFmtId="0" fontId="89" fillId="18" borderId="91" xfId="0" applyFont="1" applyFill="1" applyBorder="1" applyAlignment="1">
      <alignment horizontal="left" vertical="center" wrapText="1" indent="1"/>
    </xf>
    <xf numFmtId="0" fontId="89" fillId="18" borderId="92" xfId="0" applyFont="1" applyFill="1" applyBorder="1" applyAlignment="1">
      <alignment horizontal="left" vertical="center" wrapText="1" indent="1"/>
    </xf>
    <xf numFmtId="0" fontId="91" fillId="0" borderId="95" xfId="0" applyFont="1" applyBorder="1" applyAlignment="1">
      <alignment horizontal="center" vertical="center" wrapText="1"/>
    </xf>
    <xf numFmtId="0" fontId="8" fillId="2" borderId="96" xfId="0" applyFont="1" applyFill="1" applyBorder="1" applyAlignment="1">
      <alignment vertical="center" wrapText="1"/>
    </xf>
    <xf numFmtId="0" fontId="82" fillId="6" borderId="97" xfId="0" applyFont="1" applyFill="1" applyBorder="1" applyAlignment="1">
      <alignment horizontal="center" vertical="center"/>
    </xf>
    <xf numFmtId="0" fontId="92" fillId="0" borderId="98" xfId="0" applyFont="1" applyBorder="1" applyAlignment="1">
      <alignment horizontal="left" vertical="center" wrapText="1" indent="1"/>
    </xf>
    <xf numFmtId="0" fontId="10" fillId="2" borderId="98" xfId="0" applyFont="1" applyFill="1" applyBorder="1" applyAlignment="1">
      <alignment horizontal="center" vertical="center" wrapText="1"/>
    </xf>
    <xf numFmtId="0" fontId="91" fillId="0" borderId="102" xfId="0" applyFont="1" applyBorder="1" applyAlignment="1">
      <alignment horizontal="center" vertical="center" wrapText="1"/>
    </xf>
    <xf numFmtId="0" fontId="8" fillId="2" borderId="103" xfId="0" applyFont="1" applyFill="1" applyBorder="1" applyAlignment="1">
      <alignment vertical="center" wrapText="1"/>
    </xf>
    <xf numFmtId="0" fontId="82" fillId="20" borderId="104" xfId="0" applyFont="1" applyFill="1" applyBorder="1" applyAlignment="1">
      <alignment horizontal="center" vertical="center"/>
    </xf>
    <xf numFmtId="0" fontId="92" fillId="0" borderId="105" xfId="0" applyFont="1" applyBorder="1" applyAlignment="1">
      <alignment horizontal="left" vertical="center" wrapText="1" indent="1"/>
    </xf>
    <xf numFmtId="0" fontId="10" fillId="2" borderId="105" xfId="0" applyFont="1" applyFill="1" applyBorder="1" applyAlignment="1">
      <alignment horizontal="center" vertical="center" wrapText="1"/>
    </xf>
    <xf numFmtId="0" fontId="78" fillId="0" borderId="106" xfId="0" applyFont="1" applyFill="1" applyBorder="1" applyAlignment="1">
      <alignment horizontal="center" vertical="center"/>
    </xf>
    <xf numFmtId="0" fontId="21" fillId="2" borderId="107" xfId="0" applyFont="1" applyFill="1" applyBorder="1" applyAlignment="1">
      <alignment horizontal="left" vertical="center" wrapText="1" indent="1"/>
    </xf>
    <xf numFmtId="0" fontId="91" fillId="0" borderId="108" xfId="0" applyFont="1" applyBorder="1" applyAlignment="1">
      <alignment horizontal="center" vertical="center" wrapText="1"/>
    </xf>
    <xf numFmtId="0" fontId="8" fillId="2" borderId="109" xfId="0" applyFont="1" applyFill="1" applyBorder="1" applyAlignment="1">
      <alignment vertical="center" wrapText="1"/>
    </xf>
    <xf numFmtId="0" fontId="82" fillId="10" borderId="110" xfId="0" applyFont="1" applyFill="1" applyBorder="1" applyAlignment="1">
      <alignment horizontal="center" vertical="center"/>
    </xf>
    <xf numFmtId="0" fontId="10" fillId="2" borderId="88" xfId="0" applyFont="1" applyFill="1" applyBorder="1" applyAlignment="1">
      <alignment horizontal="center" vertical="center" wrapText="1"/>
    </xf>
    <xf numFmtId="0" fontId="8" fillId="2" borderId="111" xfId="0" applyFont="1" applyFill="1" applyBorder="1" applyAlignment="1">
      <alignment horizontal="left" vertical="center" wrapText="1" indent="1"/>
    </xf>
    <xf numFmtId="0" fontId="91" fillId="0" borderId="114" xfId="0" applyFont="1" applyBorder="1" applyAlignment="1">
      <alignment horizontal="center" vertical="center" wrapText="1"/>
    </xf>
    <xf numFmtId="0" fontId="82" fillId="21" borderId="97" xfId="0" applyFont="1" applyFill="1" applyBorder="1" applyAlignment="1">
      <alignment horizontal="center" vertical="center"/>
    </xf>
    <xf numFmtId="0" fontId="8" fillId="2" borderId="116" xfId="0" applyFont="1" applyFill="1" applyBorder="1" applyAlignment="1">
      <alignment horizontal="left" vertical="center" wrapText="1" indent="1"/>
    </xf>
    <xf numFmtId="0" fontId="79" fillId="0" borderId="112" xfId="0" applyFont="1" applyFill="1" applyBorder="1" applyAlignment="1">
      <alignment horizontal="center" vertical="center"/>
    </xf>
    <xf numFmtId="0" fontId="91" fillId="0" borderId="117" xfId="0" applyFont="1" applyBorder="1" applyAlignment="1">
      <alignment horizontal="center" vertical="center" wrapText="1"/>
    </xf>
    <xf numFmtId="0" fontId="82" fillId="21" borderId="119" xfId="0" applyFont="1" applyFill="1" applyBorder="1" applyAlignment="1">
      <alignment horizontal="center" vertical="center"/>
    </xf>
    <xf numFmtId="0" fontId="92" fillId="0" borderId="120" xfId="0" applyFont="1" applyBorder="1" applyAlignment="1">
      <alignment horizontal="left" vertical="center" wrapText="1" indent="1"/>
    </xf>
    <xf numFmtId="0" fontId="10" fillId="2" borderId="120" xfId="0" applyFont="1" applyFill="1" applyBorder="1" applyAlignment="1">
      <alignment horizontal="center" vertical="center" wrapText="1"/>
    </xf>
    <xf numFmtId="0" fontId="79" fillId="0" borderId="122" xfId="0" applyFont="1" applyFill="1" applyBorder="1" applyAlignment="1">
      <alignment horizontal="center" vertical="center"/>
    </xf>
    <xf numFmtId="0" fontId="21" fillId="2" borderId="123" xfId="0" applyFont="1" applyFill="1" applyBorder="1" applyAlignment="1">
      <alignment horizontal="left" vertical="center" wrapText="1" indent="1"/>
    </xf>
    <xf numFmtId="0" fontId="8" fillId="2" borderId="124" xfId="0" applyFont="1" applyFill="1" applyBorder="1" applyAlignment="1">
      <alignment vertical="center" wrapText="1"/>
    </xf>
    <xf numFmtId="0" fontId="82" fillId="22" borderId="119" xfId="0" applyFont="1" applyFill="1" applyBorder="1" applyAlignment="1">
      <alignment horizontal="center" vertical="center"/>
    </xf>
    <xf numFmtId="0" fontId="78" fillId="0" borderId="126" xfId="0" applyFont="1" applyFill="1" applyBorder="1" applyAlignment="1">
      <alignment horizontal="center" vertical="center"/>
    </xf>
    <xf numFmtId="0" fontId="21" fillId="2" borderId="127" xfId="0" applyFont="1" applyFill="1" applyBorder="1" applyAlignment="1">
      <alignment horizontal="left" vertical="center" wrapText="1" indent="1"/>
    </xf>
    <xf numFmtId="0" fontId="91" fillId="0" borderId="128" xfId="0" applyFont="1" applyBorder="1" applyAlignment="1">
      <alignment horizontal="center" vertical="center" wrapText="1"/>
    </xf>
    <xf numFmtId="0" fontId="8" fillId="2" borderId="102" xfId="0" applyFont="1" applyFill="1" applyBorder="1" applyAlignment="1">
      <alignment vertical="center" wrapText="1"/>
    </xf>
    <xf numFmtId="0" fontId="82" fillId="11" borderId="104" xfId="0" applyFont="1" applyFill="1" applyBorder="1" applyAlignment="1">
      <alignment horizontal="center" vertical="center"/>
    </xf>
    <xf numFmtId="0" fontId="91" fillId="0" borderId="130" xfId="0" applyFont="1" applyBorder="1" applyAlignment="1">
      <alignment horizontal="center" vertical="center" wrapText="1"/>
    </xf>
    <xf numFmtId="0" fontId="8" fillId="2" borderId="131" xfId="0" applyFont="1" applyFill="1" applyBorder="1" applyAlignment="1">
      <alignment vertical="center" wrapText="1"/>
    </xf>
    <xf numFmtId="0" fontId="11" fillId="12" borderId="132" xfId="0" applyFont="1" applyFill="1" applyBorder="1" applyAlignment="1">
      <alignment horizontal="center" vertical="center"/>
    </xf>
    <xf numFmtId="0" fontId="10" fillId="2" borderId="133" xfId="0" applyFont="1" applyFill="1" applyBorder="1" applyAlignment="1">
      <alignment horizontal="center" vertical="center" wrapText="1"/>
    </xf>
    <xf numFmtId="0" fontId="8" fillId="2" borderId="134" xfId="0" applyFont="1" applyFill="1" applyBorder="1" applyAlignment="1">
      <alignment horizontal="left" vertical="center" wrapText="1" indent="1"/>
    </xf>
    <xf numFmtId="0" fontId="78" fillId="0" borderId="112" xfId="0" applyFont="1" applyFill="1" applyBorder="1" applyAlignment="1">
      <alignment horizontal="center" vertical="center"/>
    </xf>
    <xf numFmtId="0" fontId="82" fillId="13" borderId="119" xfId="0" applyFont="1" applyFill="1" applyBorder="1" applyAlignment="1">
      <alignment horizontal="center" vertical="center"/>
    </xf>
    <xf numFmtId="0" fontId="8" fillId="2" borderId="135" xfId="0" applyFont="1" applyFill="1" applyBorder="1" applyAlignment="1">
      <alignment horizontal="left" vertical="center" wrapText="1" indent="1"/>
    </xf>
    <xf numFmtId="0" fontId="78" fillId="0" borderId="136" xfId="0" applyFont="1" applyFill="1" applyBorder="1" applyAlignment="1">
      <alignment horizontal="center" vertical="center"/>
    </xf>
    <xf numFmtId="0" fontId="21" fillId="2" borderId="137" xfId="0" applyFont="1" applyFill="1" applyBorder="1" applyAlignment="1">
      <alignment horizontal="left" vertical="center" wrapText="1" indent="1"/>
    </xf>
    <xf numFmtId="0" fontId="91" fillId="0" borderId="138" xfId="0" applyFont="1" applyBorder="1" applyAlignment="1">
      <alignment horizontal="center" vertical="center" wrapText="1"/>
    </xf>
    <xf numFmtId="0" fontId="8" fillId="2" borderId="139" xfId="0" applyFont="1" applyFill="1" applyBorder="1" applyAlignment="1">
      <alignment vertical="center" wrapText="1"/>
    </xf>
    <xf numFmtId="0" fontId="11" fillId="14" borderId="140" xfId="0" applyFont="1" applyFill="1" applyBorder="1" applyAlignment="1">
      <alignment horizontal="center" vertical="center"/>
    </xf>
    <xf numFmtId="0" fontId="92" fillId="0" borderId="141" xfId="0" applyFont="1" applyBorder="1" applyAlignment="1">
      <alignment horizontal="left" vertical="center" wrapText="1" indent="1"/>
    </xf>
    <xf numFmtId="0" fontId="10" fillId="2" borderId="141" xfId="0" applyFont="1" applyFill="1" applyBorder="1" applyAlignment="1">
      <alignment horizontal="center" vertical="center" wrapText="1"/>
    </xf>
    <xf numFmtId="0" fontId="95" fillId="2" borderId="0" xfId="0" applyFont="1" applyFill="1" applyAlignment="1">
      <alignment horizontal="left" vertical="center" indent="1"/>
    </xf>
    <xf numFmtId="0" fontId="8" fillId="2" borderId="0" xfId="0" applyFont="1" applyFill="1" applyBorder="1" applyAlignment="1">
      <alignment horizontal="left" vertical="center" wrapText="1" indent="1"/>
    </xf>
    <xf numFmtId="0" fontId="82" fillId="23" borderId="97" xfId="0" applyFont="1" applyFill="1" applyBorder="1" applyAlignment="1">
      <alignment horizontal="center" vertical="center"/>
    </xf>
    <xf numFmtId="0" fontId="82" fillId="23" borderId="119" xfId="0" applyFont="1" applyFill="1" applyBorder="1" applyAlignment="1">
      <alignment horizontal="center" vertical="center"/>
    </xf>
    <xf numFmtId="0" fontId="78" fillId="0" borderId="143" xfId="0" applyFont="1" applyFill="1" applyBorder="1" applyAlignment="1">
      <alignment horizontal="center" vertical="center"/>
    </xf>
    <xf numFmtId="0" fontId="21" fillId="2" borderId="144" xfId="0" applyFont="1" applyFill="1" applyBorder="1" applyAlignment="1">
      <alignment horizontal="left" vertical="center" wrapText="1" indent="1"/>
    </xf>
    <xf numFmtId="0" fontId="82" fillId="23" borderId="140" xfId="0" applyFont="1" applyFill="1" applyBorder="1" applyAlignment="1">
      <alignment horizontal="center" vertical="center"/>
    </xf>
    <xf numFmtId="0" fontId="80" fillId="0" borderId="143" xfId="0" applyFont="1" applyFill="1" applyBorder="1" applyAlignment="1">
      <alignment horizontal="center" vertical="center"/>
    </xf>
    <xf numFmtId="0" fontId="82" fillId="23" borderId="104" xfId="0" applyFont="1" applyFill="1" applyBorder="1" applyAlignment="1">
      <alignment horizontal="center" vertical="center"/>
    </xf>
    <xf numFmtId="0" fontId="8" fillId="2" borderId="146" xfId="0" applyFont="1" applyFill="1" applyBorder="1" applyAlignment="1">
      <alignment horizontal="left" vertical="center" wrapText="1" indent="1"/>
    </xf>
    <xf numFmtId="0" fontId="80" fillId="0" borderId="147" xfId="0" applyFont="1" applyFill="1" applyBorder="1" applyAlignment="1">
      <alignment horizontal="center" vertical="center"/>
    </xf>
    <xf numFmtId="0" fontId="21" fillId="2" borderId="148" xfId="0" applyFont="1" applyFill="1" applyBorder="1" applyAlignment="1">
      <alignment horizontal="left" vertical="center" wrapText="1" indent="1"/>
    </xf>
    <xf numFmtId="0" fontId="91" fillId="0" borderId="149" xfId="0" applyFont="1" applyBorder="1" applyAlignment="1">
      <alignment horizontal="center" vertical="center" wrapText="1"/>
    </xf>
    <xf numFmtId="0" fontId="8" fillId="2" borderId="150" xfId="0" applyFont="1" applyFill="1" applyBorder="1" applyAlignment="1">
      <alignment vertical="center" wrapText="1"/>
    </xf>
    <xf numFmtId="0" fontId="96" fillId="2" borderId="151" xfId="0" applyFont="1" applyFill="1" applyBorder="1" applyAlignment="1">
      <alignment horizontal="center" vertical="center"/>
    </xf>
    <xf numFmtId="0" fontId="92" fillId="0" borderId="152" xfId="0" applyFont="1" applyBorder="1" applyAlignment="1">
      <alignment horizontal="left" vertical="center" wrapText="1" indent="1"/>
    </xf>
    <xf numFmtId="0" fontId="10" fillId="2" borderId="152" xfId="0" applyFont="1" applyFill="1" applyBorder="1" applyAlignment="1">
      <alignment horizontal="center" vertical="center" wrapText="1"/>
    </xf>
    <xf numFmtId="0" fontId="8" fillId="2" borderId="153" xfId="0" applyFont="1" applyFill="1" applyBorder="1" applyAlignment="1">
      <alignment horizontal="left" vertical="center" wrapText="1" indent="1"/>
    </xf>
    <xf numFmtId="0" fontId="8" fillId="2" borderId="0" xfId="0" applyFont="1" applyFill="1" applyBorder="1" applyAlignment="1">
      <alignment vertical="center" wrapText="1"/>
    </xf>
    <xf numFmtId="0" fontId="9" fillId="2" borderId="0" xfId="0" applyFont="1" applyFill="1" applyBorder="1" applyAlignment="1">
      <alignment vertical="center" wrapText="1"/>
    </xf>
    <xf numFmtId="0" fontId="8" fillId="2" borderId="0" xfId="0" applyFont="1" applyFill="1" applyBorder="1" applyAlignment="1">
      <alignment horizontal="left" vertical="center" wrapText="1"/>
    </xf>
    <xf numFmtId="0" fontId="9" fillId="0" borderId="0" xfId="0" applyFont="1" applyFill="1" applyBorder="1" applyAlignment="1">
      <alignment vertical="center" wrapText="1"/>
    </xf>
    <xf numFmtId="0" fontId="8" fillId="0" borderId="0" xfId="0" applyFont="1" applyFill="1" applyBorder="1" applyAlignment="1">
      <alignment horizontal="left" vertical="center" wrapText="1"/>
    </xf>
    <xf numFmtId="0" fontId="5" fillId="7" borderId="0" xfId="0" applyFont="1" applyFill="1" applyAlignment="1">
      <alignment vertical="center"/>
    </xf>
    <xf numFmtId="0" fontId="5" fillId="7" borderId="0" xfId="0" applyFont="1" applyFill="1" applyAlignment="1" applyProtection="1">
      <alignment vertical="center"/>
      <protection locked="0"/>
    </xf>
    <xf numFmtId="0" fontId="5" fillId="0" borderId="0" xfId="0" applyFont="1" applyAlignment="1">
      <alignment vertical="center" wrapText="1"/>
    </xf>
    <xf numFmtId="0" fontId="5" fillId="0" borderId="0" xfId="0" applyFont="1" applyAlignment="1">
      <alignment horizontal="center" vertical="center" wrapText="1"/>
    </xf>
    <xf numFmtId="0" fontId="7" fillId="6" borderId="0" xfId="0" applyFont="1" applyFill="1" applyAlignment="1">
      <alignment vertical="center"/>
    </xf>
    <xf numFmtId="0" fontId="7" fillId="6" borderId="0" xfId="0" applyFont="1" applyFill="1" applyAlignment="1" applyProtection="1">
      <alignment vertical="center"/>
      <protection locked="0"/>
    </xf>
    <xf numFmtId="0" fontId="6" fillId="0" borderId="0" xfId="0" applyFont="1" applyAlignment="1">
      <alignment vertical="center" wrapText="1"/>
    </xf>
    <xf numFmtId="0" fontId="6" fillId="0" borderId="0" xfId="0" applyFont="1" applyAlignment="1">
      <alignment horizontal="center" vertical="center" wrapText="1"/>
    </xf>
    <xf numFmtId="0" fontId="84" fillId="2" borderId="0" xfId="0" applyFont="1" applyFill="1" applyAlignment="1" applyProtection="1">
      <alignment vertical="center"/>
      <protection locked="0"/>
    </xf>
    <xf numFmtId="0" fontId="18" fillId="2" borderId="0" xfId="0" applyFont="1" applyFill="1" applyAlignment="1">
      <alignment vertical="center"/>
    </xf>
    <xf numFmtId="0" fontId="98" fillId="0" borderId="0" xfId="0" applyFont="1" applyFill="1" applyAlignment="1">
      <alignment vertical="center"/>
    </xf>
    <xf numFmtId="0" fontId="15" fillId="2" borderId="0" xfId="0" applyFont="1" applyFill="1" applyAlignment="1">
      <alignment horizontal="left" vertical="center" wrapText="1" indent="1"/>
    </xf>
    <xf numFmtId="0" fontId="13" fillId="0" borderId="0" xfId="0" applyFont="1" applyAlignment="1">
      <alignment horizontal="left" vertical="center" indent="1"/>
    </xf>
    <xf numFmtId="0" fontId="17" fillId="2" borderId="0" xfId="0" applyFont="1" applyFill="1" applyAlignment="1">
      <alignment horizontal="left" vertical="center" wrapText="1" indent="1"/>
    </xf>
    <xf numFmtId="0" fontId="100" fillId="9" borderId="3" xfId="0" applyFont="1" applyFill="1" applyBorder="1" applyAlignment="1">
      <alignment horizontal="center" vertical="center" wrapText="1"/>
    </xf>
    <xf numFmtId="0" fontId="100" fillId="9" borderId="2" xfId="0" applyFont="1" applyFill="1" applyBorder="1" applyAlignment="1">
      <alignment horizontal="center" vertical="center" wrapText="1"/>
    </xf>
    <xf numFmtId="0" fontId="100" fillId="9" borderId="10" xfId="0" applyFont="1" applyFill="1" applyBorder="1" applyAlignment="1">
      <alignment horizontal="center" vertical="center" wrapText="1"/>
    </xf>
    <xf numFmtId="0" fontId="18" fillId="0" borderId="0" xfId="0" applyFont="1" applyAlignment="1">
      <alignment vertical="center"/>
    </xf>
    <xf numFmtId="0" fontId="12" fillId="2" borderId="0" xfId="0" applyFont="1" applyFill="1" applyAlignment="1">
      <alignment horizontal="center" vertical="center" wrapText="1"/>
    </xf>
    <xf numFmtId="0" fontId="12" fillId="2" borderId="154" xfId="0" applyFont="1" applyFill="1" applyBorder="1" applyAlignment="1">
      <alignment horizontal="center" vertical="center" wrapText="1"/>
    </xf>
    <xf numFmtId="0" fontId="8" fillId="0" borderId="0" xfId="0" applyFont="1" applyAlignment="1">
      <alignment vertical="center" wrapText="1"/>
    </xf>
    <xf numFmtId="0" fontId="8" fillId="2" borderId="0" xfId="0" applyFont="1" applyFill="1" applyAlignment="1">
      <alignment horizontal="center"/>
    </xf>
    <xf numFmtId="0" fontId="8" fillId="0" borderId="0" xfId="0" applyFont="1" applyAlignment="1">
      <alignment horizontal="center"/>
    </xf>
    <xf numFmtId="0" fontId="21" fillId="0" borderId="12" xfId="0" applyFont="1" applyBorder="1" applyAlignment="1">
      <alignment horizontal="center" vertical="center" wrapText="1"/>
    </xf>
    <xf numFmtId="0" fontId="12" fillId="2" borderId="0" xfId="0" applyFont="1" applyFill="1" applyAlignment="1">
      <alignment horizontal="left" vertical="center"/>
    </xf>
    <xf numFmtId="0" fontId="102" fillId="0" borderId="80" xfId="0" applyFont="1" applyBorder="1" applyAlignment="1">
      <alignment horizontal="center" vertical="center"/>
    </xf>
    <xf numFmtId="0" fontId="21" fillId="2" borderId="155" xfId="0" applyFont="1" applyFill="1" applyBorder="1" applyAlignment="1">
      <alignment horizontal="left" vertical="center" wrapText="1" indent="1"/>
    </xf>
    <xf numFmtId="0" fontId="102" fillId="0" borderId="82" xfId="0" applyFont="1" applyBorder="1" applyAlignment="1">
      <alignment horizontal="center" vertical="center"/>
    </xf>
    <xf numFmtId="0" fontId="102" fillId="0" borderId="158" xfId="0" applyFont="1" applyBorder="1" applyAlignment="1">
      <alignment horizontal="center" vertical="center"/>
    </xf>
    <xf numFmtId="0" fontId="21" fillId="2" borderId="159" xfId="0" applyFont="1" applyFill="1" applyBorder="1" applyAlignment="1">
      <alignment horizontal="left" vertical="center" wrapText="1" indent="1"/>
    </xf>
    <xf numFmtId="0" fontId="102" fillId="0" borderId="160" xfId="0" applyFont="1" applyBorder="1" applyAlignment="1">
      <alignment horizontal="center" vertical="center"/>
    </xf>
    <xf numFmtId="0" fontId="102" fillId="0" borderId="161" xfId="0" applyFont="1" applyBorder="1" applyAlignment="1">
      <alignment horizontal="center" vertical="center"/>
    </xf>
    <xf numFmtId="0" fontId="102" fillId="0" borderId="162" xfId="0" applyFont="1" applyBorder="1" applyAlignment="1">
      <alignment horizontal="center" vertical="center"/>
    </xf>
    <xf numFmtId="0" fontId="21" fillId="2" borderId="163" xfId="0" applyFont="1" applyFill="1" applyBorder="1" applyAlignment="1">
      <alignment horizontal="left" vertical="center" wrapText="1" indent="1"/>
    </xf>
    <xf numFmtId="0" fontId="102" fillId="0" borderId="164" xfId="0" applyFont="1" applyBorder="1" applyAlignment="1">
      <alignment horizontal="center" vertical="center"/>
    </xf>
    <xf numFmtId="0" fontId="104" fillId="0" borderId="80" xfId="0" applyFont="1" applyBorder="1" applyAlignment="1">
      <alignment horizontal="center" vertical="center"/>
    </xf>
    <xf numFmtId="0" fontId="21" fillId="2" borderId="165" xfId="0" applyFont="1" applyFill="1" applyBorder="1" applyAlignment="1">
      <alignment horizontal="left" vertical="center" wrapText="1" indent="1"/>
    </xf>
    <xf numFmtId="0" fontId="23" fillId="0" borderId="171" xfId="0" applyFont="1" applyBorder="1" applyAlignment="1">
      <alignment horizontal="center" vertical="center" wrapText="1"/>
    </xf>
    <xf numFmtId="0" fontId="23" fillId="0" borderId="170" xfId="0" applyFont="1" applyBorder="1" applyAlignment="1">
      <alignment horizontal="center" vertical="center" wrapText="1"/>
    </xf>
    <xf numFmtId="0" fontId="23" fillId="0" borderId="172" xfId="0" applyFont="1" applyBorder="1" applyAlignment="1">
      <alignment horizontal="center" vertical="center" wrapText="1"/>
    </xf>
    <xf numFmtId="0" fontId="23" fillId="0" borderId="173" xfId="0" applyFont="1" applyBorder="1" applyAlignment="1">
      <alignment horizontal="center" vertical="center" wrapText="1"/>
    </xf>
    <xf numFmtId="0" fontId="101" fillId="0" borderId="172" xfId="0" applyFont="1" applyBorder="1" applyAlignment="1">
      <alignment horizontal="center" vertical="center" wrapText="1"/>
    </xf>
    <xf numFmtId="0" fontId="5" fillId="7" borderId="0" xfId="0" applyFont="1" applyFill="1" applyBorder="1" applyAlignment="1">
      <alignment vertical="center" wrapText="1"/>
    </xf>
    <xf numFmtId="0" fontId="6" fillId="6" borderId="0" xfId="0" applyFont="1" applyFill="1" applyBorder="1" applyAlignment="1">
      <alignment vertical="center" wrapText="1"/>
    </xf>
    <xf numFmtId="0" fontId="13" fillId="2" borderId="0" xfId="0" applyFont="1" applyFill="1" applyBorder="1" applyAlignment="1">
      <alignment horizontal="left" vertical="center" indent="1"/>
    </xf>
    <xf numFmtId="0" fontId="18" fillId="2" borderId="0" xfId="0" applyFont="1" applyFill="1" applyBorder="1" applyAlignment="1">
      <alignment vertical="center"/>
    </xf>
    <xf numFmtId="0" fontId="100" fillId="3" borderId="3" xfId="0" applyFont="1" applyFill="1" applyBorder="1" applyAlignment="1">
      <alignment horizontal="center" vertical="center" wrapText="1"/>
    </xf>
    <xf numFmtId="0" fontId="100" fillId="3" borderId="2" xfId="0" applyFont="1" applyFill="1" applyBorder="1" applyAlignment="1">
      <alignment horizontal="center" vertical="center" wrapText="1"/>
    </xf>
    <xf numFmtId="0" fontId="100" fillId="3" borderId="174" xfId="0" applyFont="1" applyFill="1" applyBorder="1" applyAlignment="1">
      <alignment horizontal="center" vertical="center" wrapText="1"/>
    </xf>
    <xf numFmtId="0" fontId="21" fillId="2" borderId="113" xfId="0" applyFont="1" applyFill="1" applyBorder="1" applyAlignment="1">
      <alignment horizontal="left" vertical="center" wrapText="1" indent="1"/>
    </xf>
    <xf numFmtId="0" fontId="8" fillId="2" borderId="121" xfId="0" applyFont="1" applyFill="1" applyBorder="1" applyAlignment="1">
      <alignment horizontal="left" vertical="center" wrapText="1" indent="1"/>
    </xf>
    <xf numFmtId="0" fontId="26" fillId="0" borderId="0" xfId="7"/>
    <xf numFmtId="0" fontId="58" fillId="0" borderId="0" xfId="8" applyFont="1" applyFill="1" applyBorder="1" applyAlignment="1">
      <alignment vertical="center" wrapText="1"/>
    </xf>
    <xf numFmtId="0" fontId="58" fillId="0" borderId="0" xfId="8" applyFont="1"/>
    <xf numFmtId="0" fontId="58" fillId="0" borderId="0" xfId="8" applyFont="1" applyAlignment="1">
      <alignment horizontal="left" wrapText="1"/>
    </xf>
    <xf numFmtId="0" fontId="58" fillId="0" borderId="14" xfId="8" applyFont="1" applyBorder="1" applyAlignment="1">
      <alignment horizontal="center" vertical="center"/>
    </xf>
    <xf numFmtId="0" fontId="58" fillId="0" borderId="0" xfId="8" applyFont="1" applyAlignment="1">
      <alignment vertical="center" wrapText="1"/>
    </xf>
    <xf numFmtId="0" fontId="72" fillId="0" borderId="0" xfId="8" applyFont="1" applyAlignment="1">
      <alignment horizontal="left" vertical="center"/>
    </xf>
    <xf numFmtId="0" fontId="58" fillId="0" borderId="0" xfId="8" applyFont="1" applyAlignment="1">
      <alignment horizontal="left" vertical="center"/>
    </xf>
    <xf numFmtId="0" fontId="58" fillId="2" borderId="0" xfId="8" applyFont="1" applyFill="1" applyBorder="1" applyAlignment="1">
      <alignment vertical="center" wrapText="1"/>
    </xf>
    <xf numFmtId="0" fontId="58" fillId="2" borderId="0" xfId="8" applyFont="1" applyFill="1"/>
    <xf numFmtId="0" fontId="58" fillId="2" borderId="0" xfId="8" applyFont="1" applyFill="1" applyAlignment="1">
      <alignment horizontal="left" wrapText="1"/>
    </xf>
    <xf numFmtId="0" fontId="58" fillId="2" borderId="14" xfId="8" applyFont="1" applyFill="1" applyBorder="1" applyAlignment="1">
      <alignment horizontal="center" vertical="center"/>
    </xf>
    <xf numFmtId="0" fontId="58" fillId="2" borderId="0" xfId="8" applyFont="1" applyFill="1" applyAlignment="1">
      <alignment vertical="center" wrapText="1"/>
    </xf>
    <xf numFmtId="0" fontId="72" fillId="2" borderId="0" xfId="8" applyFont="1" applyFill="1" applyAlignment="1">
      <alignment horizontal="left" vertical="center"/>
    </xf>
    <xf numFmtId="0" fontId="58" fillId="2" borderId="0" xfId="8" applyFont="1" applyFill="1" applyAlignment="1">
      <alignment horizontal="left" vertical="center"/>
    </xf>
    <xf numFmtId="0" fontId="19" fillId="2" borderId="76" xfId="8" applyFont="1" applyFill="1" applyBorder="1" applyAlignment="1">
      <alignment horizontal="left" vertical="center" wrapText="1" indent="1"/>
    </xf>
    <xf numFmtId="0" fontId="75" fillId="2" borderId="75" xfId="8" applyFont="1" applyFill="1" applyBorder="1" applyAlignment="1">
      <alignment horizontal="left" vertical="center" wrapText="1" indent="1"/>
    </xf>
    <xf numFmtId="0" fontId="76" fillId="2" borderId="75" xfId="8" applyFont="1" applyFill="1" applyBorder="1" applyAlignment="1">
      <alignment horizontal="left" vertical="center" indent="1"/>
    </xf>
    <xf numFmtId="0" fontId="71" fillId="2" borderId="13" xfId="8" applyNumberFormat="1" applyFont="1" applyFill="1" applyBorder="1" applyAlignment="1">
      <alignment horizontal="left" vertical="center" wrapText="1" indent="1"/>
    </xf>
    <xf numFmtId="0" fontId="70" fillId="2" borderId="14" xfId="8" applyNumberFormat="1" applyFont="1" applyFill="1" applyBorder="1" applyAlignment="1">
      <alignment horizontal="left" vertical="center" wrapText="1" indent="1"/>
    </xf>
    <xf numFmtId="0" fontId="76" fillId="2" borderId="14" xfId="8" applyFont="1" applyFill="1" applyBorder="1" applyAlignment="1">
      <alignment horizontal="left" vertical="center" indent="1"/>
    </xf>
    <xf numFmtId="0" fontId="71" fillId="2" borderId="70" xfId="8" applyNumberFormat="1" applyFont="1" applyFill="1" applyBorder="1" applyAlignment="1">
      <alignment horizontal="left" vertical="center" wrapText="1" indent="1"/>
    </xf>
    <xf numFmtId="0" fontId="76" fillId="2" borderId="72" xfId="8" applyFont="1" applyFill="1" applyBorder="1" applyAlignment="1">
      <alignment horizontal="left" vertical="center" indent="1"/>
    </xf>
    <xf numFmtId="0" fontId="71" fillId="2" borderId="66" xfId="8" applyNumberFormat="1" applyFont="1" applyFill="1" applyBorder="1" applyAlignment="1">
      <alignment horizontal="left" vertical="center" wrapText="1" indent="1"/>
    </xf>
    <xf numFmtId="0" fontId="70" fillId="2" borderId="68" xfId="8" applyNumberFormat="1" applyFont="1" applyFill="1" applyBorder="1" applyAlignment="1">
      <alignment horizontal="left" vertical="center" wrapText="1" indent="1"/>
    </xf>
    <xf numFmtId="0" fontId="76" fillId="2" borderId="68" xfId="8" applyFont="1" applyFill="1" applyBorder="1" applyAlignment="1">
      <alignment horizontal="left" vertical="center" indent="1"/>
    </xf>
    <xf numFmtId="0" fontId="71" fillId="2" borderId="64" xfId="8" applyNumberFormat="1" applyFont="1" applyFill="1" applyBorder="1" applyAlignment="1">
      <alignment horizontal="left" vertical="center" wrapText="1" indent="1"/>
    </xf>
    <xf numFmtId="0" fontId="70" fillId="2" borderId="65" xfId="8" applyNumberFormat="1" applyFont="1" applyFill="1" applyBorder="1" applyAlignment="1">
      <alignment horizontal="left" vertical="center" wrapText="1" indent="1"/>
    </xf>
    <xf numFmtId="0" fontId="76" fillId="2" borderId="65" xfId="8" applyFont="1" applyFill="1" applyBorder="1" applyAlignment="1">
      <alignment horizontal="left" vertical="center" indent="1"/>
    </xf>
    <xf numFmtId="0" fontId="71" fillId="2" borderId="60" xfId="8" applyNumberFormat="1" applyFont="1" applyFill="1" applyBorder="1" applyAlignment="1">
      <alignment horizontal="left" vertical="center" wrapText="1" indent="1"/>
    </xf>
    <xf numFmtId="0" fontId="70" fillId="2" borderId="62" xfId="8" applyNumberFormat="1" applyFont="1" applyFill="1" applyBorder="1" applyAlignment="1">
      <alignment horizontal="left" vertical="center" wrapText="1" indent="1"/>
    </xf>
    <xf numFmtId="0" fontId="76" fillId="2" borderId="62" xfId="8" applyFont="1" applyFill="1" applyBorder="1" applyAlignment="1">
      <alignment horizontal="left" vertical="center" indent="1"/>
    </xf>
    <xf numFmtId="0" fontId="71" fillId="2" borderId="56" xfId="8" applyNumberFormat="1" applyFont="1" applyFill="1" applyBorder="1" applyAlignment="1">
      <alignment horizontal="left" vertical="center" wrapText="1" indent="1"/>
    </xf>
    <xf numFmtId="0" fontId="70" fillId="2" borderId="58" xfId="8" applyNumberFormat="1" applyFont="1" applyFill="1" applyBorder="1" applyAlignment="1">
      <alignment horizontal="left" vertical="center" wrapText="1" indent="1"/>
    </xf>
    <xf numFmtId="0" fontId="76" fillId="2" borderId="58" xfId="8" applyFont="1" applyFill="1" applyBorder="1" applyAlignment="1">
      <alignment horizontal="left" vertical="center" indent="1"/>
    </xf>
    <xf numFmtId="49" fontId="74" fillId="2" borderId="78" xfId="8" applyNumberFormat="1" applyFont="1" applyFill="1" applyBorder="1" applyAlignment="1">
      <alignment horizontal="left" vertical="center" wrapText="1" indent="1"/>
    </xf>
    <xf numFmtId="49" fontId="74" fillId="2" borderId="0" xfId="8" applyNumberFormat="1" applyFont="1" applyFill="1" applyBorder="1" applyAlignment="1">
      <alignment horizontal="center" vertical="center" wrapText="1"/>
    </xf>
    <xf numFmtId="0" fontId="8" fillId="2" borderId="0" xfId="8" applyFont="1" applyFill="1" applyBorder="1" applyAlignment="1">
      <alignment horizontal="center" vertical="center" wrapText="1"/>
    </xf>
    <xf numFmtId="0" fontId="69" fillId="2" borderId="0" xfId="8" applyFont="1" applyFill="1" applyBorder="1" applyAlignment="1">
      <alignment horizontal="left" vertical="center"/>
    </xf>
    <xf numFmtId="0" fontId="8" fillId="15" borderId="0" xfId="8" applyFont="1" applyFill="1" applyBorder="1" applyAlignment="1">
      <alignment horizontal="center" vertical="center" wrapText="1"/>
    </xf>
    <xf numFmtId="0" fontId="8" fillId="0" borderId="0" xfId="8" applyFont="1" applyFill="1" applyAlignment="1">
      <alignment vertical="center"/>
    </xf>
    <xf numFmtId="0" fontId="68" fillId="15" borderId="0" xfId="8" applyFont="1" applyFill="1" applyBorder="1" applyAlignment="1">
      <alignment horizontal="center" vertical="center" wrapText="1"/>
    </xf>
    <xf numFmtId="0" fontId="26" fillId="0" borderId="0" xfId="8" applyFont="1" applyFill="1" applyAlignment="1">
      <alignment vertical="center"/>
    </xf>
    <xf numFmtId="0" fontId="26" fillId="15" borderId="0" xfId="8" applyFont="1" applyFill="1" applyBorder="1" applyAlignment="1">
      <alignment horizontal="center" vertical="center" wrapText="1"/>
    </xf>
    <xf numFmtId="0" fontId="77" fillId="2" borderId="0" xfId="7" applyFont="1" applyFill="1" applyAlignment="1">
      <alignment vertical="center" wrapText="1"/>
    </xf>
    <xf numFmtId="0" fontId="105" fillId="2" borderId="0" xfId="0" applyFont="1" applyFill="1" applyAlignment="1">
      <alignment horizontal="center" vertical="center" wrapText="1"/>
    </xf>
    <xf numFmtId="0" fontId="85" fillId="2" borderId="0" xfId="2" applyFont="1" applyFill="1" applyAlignment="1">
      <alignment horizontal="center" vertical="center" wrapText="1"/>
    </xf>
    <xf numFmtId="0" fontId="85" fillId="2" borderId="0" xfId="2" applyFont="1" applyFill="1" applyAlignment="1">
      <alignment horizontal="left" vertical="center" indent="1"/>
    </xf>
    <xf numFmtId="0" fontId="106" fillId="2" borderId="0" xfId="2" applyFont="1" applyFill="1" applyAlignment="1">
      <alignment horizontal="center" vertical="center"/>
    </xf>
    <xf numFmtId="0" fontId="85" fillId="2" borderId="0" xfId="2" applyFont="1" applyFill="1" applyAlignment="1">
      <alignment vertical="center" wrapText="1"/>
    </xf>
    <xf numFmtId="0" fontId="85" fillId="0" borderId="0" xfId="2" applyFont="1" applyFill="1"/>
    <xf numFmtId="0" fontId="85" fillId="0" borderId="0" xfId="2" applyFont="1" applyFill="1" applyAlignment="1">
      <alignment vertical="center" wrapText="1"/>
    </xf>
    <xf numFmtId="0" fontId="107" fillId="2" borderId="0" xfId="2" applyFont="1" applyFill="1" applyAlignment="1">
      <alignment horizontal="center" vertical="center" wrapText="1"/>
    </xf>
    <xf numFmtId="0" fontId="108" fillId="2" borderId="0" xfId="0" applyFont="1" applyFill="1" applyAlignment="1">
      <alignment horizontal="center" vertical="center" wrapText="1"/>
    </xf>
    <xf numFmtId="0" fontId="108" fillId="2" borderId="0" xfId="0" applyFont="1" applyFill="1" applyAlignment="1">
      <alignment vertical="center"/>
    </xf>
    <xf numFmtId="0" fontId="108" fillId="2" borderId="0" xfId="0" applyFont="1" applyFill="1" applyAlignment="1">
      <alignment horizontal="left" vertical="center" wrapText="1" indent="1"/>
    </xf>
    <xf numFmtId="0" fontId="108" fillId="0" borderId="0" xfId="0" applyFont="1" applyFill="1" applyAlignment="1">
      <alignment vertical="center" wrapText="1"/>
    </xf>
    <xf numFmtId="0" fontId="100" fillId="9" borderId="175" xfId="0" applyFont="1" applyFill="1" applyBorder="1" applyAlignment="1">
      <alignment horizontal="center" vertical="center" wrapText="1"/>
    </xf>
    <xf numFmtId="0" fontId="100" fillId="9" borderId="176" xfId="0" applyFont="1" applyFill="1" applyBorder="1" applyAlignment="1">
      <alignment horizontal="center" vertical="center" wrapText="1"/>
    </xf>
    <xf numFmtId="0" fontId="109" fillId="2" borderId="178" xfId="0" applyFont="1" applyFill="1" applyBorder="1" applyAlignment="1">
      <alignment horizontal="left" vertical="center" wrapText="1" indent="1"/>
    </xf>
    <xf numFmtId="0" fontId="29" fillId="7" borderId="0" xfId="0" applyFont="1" applyFill="1" applyAlignment="1">
      <alignment vertical="center" wrapText="1"/>
    </xf>
    <xf numFmtId="0" fontId="28" fillId="6" borderId="0" xfId="0" applyFont="1" applyFill="1" applyAlignment="1">
      <alignment vertical="center" wrapText="1"/>
    </xf>
    <xf numFmtId="0" fontId="33" fillId="2" borderId="0" xfId="0" applyFont="1" applyFill="1" applyAlignment="1">
      <alignment vertical="center" wrapText="1"/>
    </xf>
    <xf numFmtId="0" fontId="26" fillId="0" borderId="0" xfId="8" applyFont="1" applyFill="1" applyBorder="1" applyAlignment="1">
      <alignment horizontal="center" vertical="center" wrapText="1"/>
    </xf>
    <xf numFmtId="0" fontId="0" fillId="2" borderId="0" xfId="0" applyFill="1" applyAlignment="1">
      <alignment vertical="center" wrapText="1"/>
    </xf>
    <xf numFmtId="0" fontId="110" fillId="0" borderId="0" xfId="0" applyFont="1" applyFill="1" applyAlignment="1">
      <alignment horizontal="center" vertical="center" wrapText="1"/>
    </xf>
    <xf numFmtId="0" fontId="8" fillId="0" borderId="0" xfId="0" applyFont="1" applyFill="1" applyAlignment="1">
      <alignment horizontal="center" vertical="center" wrapText="1"/>
    </xf>
    <xf numFmtId="0" fontId="111" fillId="18" borderId="88" xfId="0" applyFont="1" applyFill="1" applyBorder="1" applyAlignment="1">
      <alignment horizontal="center" vertical="center" wrapText="1"/>
    </xf>
    <xf numFmtId="0" fontId="78" fillId="0" borderId="181" xfId="0" applyFont="1" applyFill="1" applyBorder="1" applyAlignment="1">
      <alignment horizontal="center" vertical="center"/>
    </xf>
    <xf numFmtId="0" fontId="102" fillId="0" borderId="182" xfId="0" applyFont="1" applyFill="1" applyBorder="1" applyAlignment="1">
      <alignment horizontal="center" vertical="center"/>
    </xf>
    <xf numFmtId="0" fontId="8" fillId="2" borderId="98" xfId="0" applyFont="1" applyFill="1" applyBorder="1" applyAlignment="1">
      <alignment horizontal="center" vertical="center" wrapText="1"/>
    </xf>
    <xf numFmtId="0" fontId="112" fillId="2" borderId="98" xfId="0" applyFont="1" applyFill="1" applyBorder="1" applyAlignment="1">
      <alignment horizontal="center" vertical="center" wrapText="1"/>
    </xf>
    <xf numFmtId="0" fontId="112" fillId="2" borderId="167" xfId="0" applyFont="1" applyFill="1" applyBorder="1" applyAlignment="1">
      <alignment horizontal="center" vertical="center" wrapText="1"/>
    </xf>
    <xf numFmtId="0" fontId="79" fillId="0" borderId="183" xfId="0" applyFont="1" applyFill="1" applyBorder="1" applyAlignment="1">
      <alignment horizontal="center" vertical="center"/>
    </xf>
    <xf numFmtId="0" fontId="102" fillId="0" borderId="161" xfId="0" applyFont="1" applyFill="1" applyBorder="1" applyAlignment="1">
      <alignment horizontal="center" vertical="center"/>
    </xf>
    <xf numFmtId="0" fontId="8" fillId="2" borderId="105" xfId="0" applyFont="1" applyFill="1" applyBorder="1" applyAlignment="1">
      <alignment horizontal="center" vertical="center" wrapText="1"/>
    </xf>
    <xf numFmtId="0" fontId="112" fillId="2" borderId="105" xfId="0" applyFont="1" applyFill="1" applyBorder="1" applyAlignment="1">
      <alignment horizontal="center" vertical="center" wrapText="1"/>
    </xf>
    <xf numFmtId="0" fontId="112" fillId="2" borderId="169" xfId="0" applyFont="1" applyFill="1" applyBorder="1" applyAlignment="1">
      <alignment horizontal="center" vertical="center" wrapText="1"/>
    </xf>
    <xf numFmtId="0" fontId="79" fillId="0" borderId="79" xfId="0" applyFont="1" applyFill="1" applyBorder="1" applyAlignment="1">
      <alignment horizontal="center" vertical="center"/>
    </xf>
    <xf numFmtId="0" fontId="113" fillId="0" borderId="88" xfId="0" applyFont="1" applyBorder="1" applyAlignment="1">
      <alignment horizontal="left" vertical="center" wrapText="1" indent="1"/>
    </xf>
    <xf numFmtId="0" fontId="8" fillId="2" borderId="88" xfId="0" applyFont="1" applyFill="1" applyBorder="1" applyAlignment="1">
      <alignment horizontal="center" vertical="center" wrapText="1"/>
    </xf>
    <xf numFmtId="0" fontId="112" fillId="2" borderId="88" xfId="0" applyFont="1" applyFill="1" applyBorder="1" applyAlignment="1">
      <alignment horizontal="center" vertical="center" wrapText="1"/>
    </xf>
    <xf numFmtId="0" fontId="112" fillId="2" borderId="99" xfId="0" applyFont="1" applyFill="1" applyBorder="1" applyAlignment="1">
      <alignment horizontal="center" vertical="center" wrapText="1"/>
    </xf>
    <xf numFmtId="0" fontId="78" fillId="0" borderId="183" xfId="0" applyFont="1" applyFill="1" applyBorder="1" applyAlignment="1">
      <alignment horizontal="center" vertical="center"/>
    </xf>
    <xf numFmtId="0" fontId="113" fillId="0" borderId="98" xfId="0" applyFont="1" applyBorder="1" applyAlignment="1">
      <alignment horizontal="left" vertical="center" wrapText="1" indent="1"/>
    </xf>
    <xf numFmtId="0" fontId="113" fillId="0" borderId="120" xfId="0" applyFont="1" applyBorder="1" applyAlignment="1">
      <alignment horizontal="left" vertical="center" wrapText="1" indent="1"/>
    </xf>
    <xf numFmtId="0" fontId="8" fillId="2" borderId="120" xfId="0" applyFont="1" applyFill="1" applyBorder="1" applyAlignment="1">
      <alignment horizontal="center" vertical="center" wrapText="1"/>
    </xf>
    <xf numFmtId="0" fontId="112" fillId="2" borderId="120" xfId="0" applyFont="1" applyFill="1" applyBorder="1" applyAlignment="1">
      <alignment horizontal="center" vertical="center" wrapText="1"/>
    </xf>
    <xf numFmtId="0" fontId="112" fillId="2" borderId="168" xfId="0" applyFont="1" applyFill="1" applyBorder="1" applyAlignment="1">
      <alignment horizontal="center" vertical="center" wrapText="1"/>
    </xf>
    <xf numFmtId="0" fontId="102" fillId="0" borderId="164" xfId="0" applyFont="1" applyFill="1" applyBorder="1" applyAlignment="1">
      <alignment horizontal="center" vertical="center"/>
    </xf>
    <xf numFmtId="0" fontId="113" fillId="0" borderId="105" xfId="0" applyFont="1" applyBorder="1" applyAlignment="1">
      <alignment horizontal="left" vertical="center" wrapText="1" indent="1"/>
    </xf>
    <xf numFmtId="0" fontId="80" fillId="0" borderId="183" xfId="0" applyFont="1" applyFill="1" applyBorder="1" applyAlignment="1">
      <alignment horizontal="center" vertical="center"/>
    </xf>
    <xf numFmtId="0" fontId="113" fillId="0" borderId="133" xfId="0" applyFont="1" applyBorder="1" applyAlignment="1">
      <alignment horizontal="left" vertical="center" wrapText="1" indent="1"/>
    </xf>
    <xf numFmtId="0" fontId="8" fillId="2" borderId="133" xfId="0" applyFont="1" applyFill="1" applyBorder="1" applyAlignment="1">
      <alignment horizontal="center" vertical="center" wrapText="1"/>
    </xf>
    <xf numFmtId="0" fontId="112" fillId="2" borderId="133" xfId="0" applyFont="1" applyFill="1" applyBorder="1" applyAlignment="1">
      <alignment horizontal="center" vertical="center" wrapText="1"/>
    </xf>
    <xf numFmtId="0" fontId="112" fillId="2" borderId="184" xfId="0" applyFont="1" applyFill="1" applyBorder="1" applyAlignment="1">
      <alignment horizontal="center" vertical="center" wrapText="1"/>
    </xf>
    <xf numFmtId="0" fontId="80" fillId="0" borderId="79" xfId="0" applyFont="1" applyFill="1" applyBorder="1" applyAlignment="1">
      <alignment horizontal="center" vertical="center"/>
    </xf>
    <xf numFmtId="0" fontId="78" fillId="0" borderId="160" xfId="0" applyFont="1" applyFill="1" applyBorder="1" applyAlignment="1">
      <alignment horizontal="center" vertical="center"/>
    </xf>
    <xf numFmtId="0" fontId="113" fillId="0" borderId="141" xfId="0" applyFont="1" applyBorder="1" applyAlignment="1">
      <alignment horizontal="left" vertical="center" wrapText="1" indent="1"/>
    </xf>
    <xf numFmtId="0" fontId="8" fillId="2" borderId="141" xfId="0" applyFont="1" applyFill="1" applyBorder="1" applyAlignment="1">
      <alignment horizontal="center" vertical="center" wrapText="1"/>
    </xf>
    <xf numFmtId="0" fontId="112" fillId="2" borderId="141" xfId="0" applyFont="1" applyFill="1" applyBorder="1" applyAlignment="1">
      <alignment horizontal="center" vertical="center" wrapText="1"/>
    </xf>
    <xf numFmtId="0" fontId="112" fillId="2" borderId="185" xfId="0" applyFont="1" applyFill="1" applyBorder="1" applyAlignment="1">
      <alignment horizontal="center" vertical="center" wrapText="1"/>
    </xf>
    <xf numFmtId="0" fontId="78" fillId="0" borderId="161" xfId="0" applyFont="1" applyFill="1" applyBorder="1" applyAlignment="1">
      <alignment horizontal="center" vertical="center"/>
    </xf>
    <xf numFmtId="0" fontId="78" fillId="0" borderId="188" xfId="0" applyFont="1" applyFill="1" applyBorder="1" applyAlignment="1">
      <alignment horizontal="center" vertical="center"/>
    </xf>
    <xf numFmtId="0" fontId="104" fillId="0" borderId="182" xfId="0" applyFont="1" applyFill="1" applyBorder="1" applyAlignment="1">
      <alignment horizontal="center" vertical="center"/>
    </xf>
    <xf numFmtId="0" fontId="78" fillId="0" borderId="164" xfId="0" applyFont="1" applyFill="1" applyBorder="1" applyAlignment="1">
      <alignment horizontal="center" vertical="center"/>
    </xf>
    <xf numFmtId="0" fontId="80" fillId="0" borderId="188" xfId="0" applyFont="1" applyFill="1" applyBorder="1" applyAlignment="1">
      <alignment horizontal="center" vertical="center"/>
    </xf>
    <xf numFmtId="0" fontId="8" fillId="2" borderId="152"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80" fillId="2" borderId="0" xfId="0" applyFont="1" applyFill="1" applyBorder="1" applyAlignment="1">
      <alignment horizontal="center" vertical="center"/>
    </xf>
    <xf numFmtId="0" fontId="21" fillId="2" borderId="0" xfId="0" applyFont="1" applyFill="1" applyBorder="1" applyAlignment="1">
      <alignment horizontal="left" vertical="center" wrapText="1" indent="1"/>
    </xf>
    <xf numFmtId="0" fontId="80" fillId="0" borderId="164" xfId="0" applyFont="1" applyFill="1" applyBorder="1" applyAlignment="1">
      <alignment horizontal="center" vertical="center"/>
    </xf>
    <xf numFmtId="0" fontId="0" fillId="2" borderId="0" xfId="0" applyFont="1" applyFill="1" applyAlignment="1">
      <alignment vertical="center" wrapText="1"/>
    </xf>
    <xf numFmtId="0" fontId="25" fillId="2" borderId="0" xfId="0" applyFont="1" applyFill="1" applyBorder="1" applyAlignment="1">
      <alignment horizontal="left" vertical="center" wrapText="1"/>
    </xf>
    <xf numFmtId="0" fontId="78" fillId="2" borderId="166" xfId="0" applyFont="1" applyFill="1" applyBorder="1" applyAlignment="1">
      <alignment horizontal="center" vertical="center"/>
    </xf>
    <xf numFmtId="0" fontId="21" fillId="2" borderId="167" xfId="0" applyFont="1" applyFill="1" applyBorder="1" applyAlignment="1">
      <alignment horizontal="left" vertical="center" wrapText="1" indent="1"/>
    </xf>
    <xf numFmtId="0" fontId="91" fillId="0" borderId="166" xfId="0" applyFont="1" applyBorder="1" applyAlignment="1">
      <alignment horizontal="center" vertical="center" wrapText="1"/>
    </xf>
    <xf numFmtId="0" fontId="8" fillId="2" borderId="115" xfId="0" applyFont="1" applyFill="1" applyBorder="1" applyAlignment="1">
      <alignment vertical="center" wrapText="1"/>
    </xf>
    <xf numFmtId="0" fontId="8" fillId="2" borderId="167" xfId="0" applyFont="1" applyFill="1" applyBorder="1" applyAlignment="1">
      <alignment horizontal="left" vertical="center" wrapText="1" indent="1"/>
    </xf>
    <xf numFmtId="0" fontId="78" fillId="2" borderId="158" xfId="0" applyFont="1" applyFill="1" applyBorder="1" applyAlignment="1">
      <alignment horizontal="center" vertical="center"/>
    </xf>
    <xf numFmtId="0" fontId="21" fillId="2" borderId="168" xfId="0" applyFont="1" applyFill="1" applyBorder="1" applyAlignment="1">
      <alignment horizontal="left" vertical="center" wrapText="1" indent="1"/>
    </xf>
    <xf numFmtId="0" fontId="91" fillId="0" borderId="189" xfId="0" applyFont="1" applyBorder="1" applyAlignment="1">
      <alignment horizontal="center" vertical="center" wrapText="1"/>
    </xf>
    <xf numFmtId="0" fontId="8" fillId="2" borderId="142" xfId="0" applyFont="1" applyFill="1" applyBorder="1" applyAlignment="1">
      <alignment vertical="center" wrapText="1"/>
    </xf>
    <xf numFmtId="0" fontId="8" fillId="2" borderId="185" xfId="0" applyFont="1" applyFill="1" applyBorder="1" applyAlignment="1">
      <alignment horizontal="left" vertical="center" wrapText="1" indent="1"/>
    </xf>
    <xf numFmtId="0" fontId="91" fillId="0" borderId="162" xfId="0" applyFont="1" applyBorder="1" applyAlignment="1">
      <alignment horizontal="center" vertical="center" wrapText="1"/>
    </xf>
    <xf numFmtId="0" fontId="8" fillId="2" borderId="145" xfId="0" applyFont="1" applyFill="1" applyBorder="1" applyAlignment="1">
      <alignment vertical="center" wrapText="1"/>
    </xf>
    <xf numFmtId="0" fontId="8" fillId="2" borderId="169" xfId="0" applyFont="1" applyFill="1" applyBorder="1" applyAlignment="1">
      <alignment horizontal="left" vertical="center" wrapText="1" indent="1"/>
    </xf>
    <xf numFmtId="0" fontId="78" fillId="2" borderId="189" xfId="0" applyFont="1" applyFill="1" applyBorder="1" applyAlignment="1">
      <alignment horizontal="center" vertical="center"/>
    </xf>
    <xf numFmtId="0" fontId="78" fillId="2" borderId="162" xfId="0" applyFont="1" applyFill="1" applyBorder="1" applyAlignment="1">
      <alignment horizontal="center" vertical="center"/>
    </xf>
    <xf numFmtId="0" fontId="21" fillId="2" borderId="169" xfId="0" applyFont="1" applyFill="1" applyBorder="1" applyAlignment="1">
      <alignment horizontal="left" vertical="center" wrapText="1" indent="1"/>
    </xf>
    <xf numFmtId="0" fontId="78" fillId="2" borderId="0" xfId="0" applyFont="1" applyFill="1" applyBorder="1" applyAlignment="1">
      <alignment horizontal="center" vertical="center"/>
    </xf>
    <xf numFmtId="0" fontId="80" fillId="0" borderId="190" xfId="0" applyFont="1" applyFill="1" applyBorder="1" applyAlignment="1">
      <alignment horizontal="center" vertical="center"/>
    </xf>
    <xf numFmtId="0" fontId="21" fillId="2" borderId="191" xfId="0" applyFont="1" applyFill="1" applyBorder="1" applyAlignment="1">
      <alignment horizontal="left" vertical="center" wrapText="1" indent="1"/>
    </xf>
    <xf numFmtId="0" fontId="97" fillId="2" borderId="193" xfId="0" applyFont="1" applyFill="1" applyBorder="1" applyAlignment="1">
      <alignment horizontal="left" vertical="center" wrapText="1" indent="1"/>
    </xf>
    <xf numFmtId="0" fontId="97" fillId="2" borderId="184" xfId="0" applyFont="1" applyFill="1" applyBorder="1" applyAlignment="1">
      <alignment horizontal="left" vertical="center" wrapText="1" indent="1"/>
    </xf>
    <xf numFmtId="0" fontId="97" fillId="2" borderId="189" xfId="0" applyFont="1" applyFill="1" applyBorder="1" applyAlignment="1">
      <alignment horizontal="left" vertical="center" wrapText="1" indent="1"/>
    </xf>
    <xf numFmtId="0" fontId="97" fillId="2" borderId="185" xfId="0" applyFont="1" applyFill="1" applyBorder="1" applyAlignment="1">
      <alignment horizontal="left" vertical="center" wrapText="1" indent="1"/>
    </xf>
    <xf numFmtId="0" fontId="97" fillId="2" borderId="80" xfId="0" applyFont="1" applyFill="1" applyBorder="1" applyAlignment="1">
      <alignment horizontal="left" vertical="center" wrapText="1" indent="1"/>
    </xf>
    <xf numFmtId="0" fontId="97" fillId="2" borderId="82" xfId="0" applyFont="1" applyFill="1" applyBorder="1" applyAlignment="1">
      <alignment horizontal="left" vertical="center" wrapText="1" indent="1"/>
    </xf>
    <xf numFmtId="0" fontId="5" fillId="25" borderId="0" xfId="8" applyFont="1" applyFill="1" applyAlignment="1">
      <alignment horizontal="center" vertical="center"/>
    </xf>
    <xf numFmtId="0" fontId="5" fillId="25" borderId="0" xfId="8" applyFont="1" applyFill="1" applyAlignment="1">
      <alignment horizontal="left" vertical="center"/>
    </xf>
    <xf numFmtId="0" fontId="5" fillId="25" borderId="0" xfId="8" applyFont="1" applyFill="1" applyAlignment="1">
      <alignment horizontal="center" vertical="center" wrapText="1"/>
    </xf>
    <xf numFmtId="0" fontId="5" fillId="0" borderId="0" xfId="8" applyFont="1" applyFill="1" applyAlignment="1">
      <alignment vertical="center" wrapText="1"/>
    </xf>
    <xf numFmtId="0" fontId="5" fillId="0" borderId="0" xfId="8" applyFont="1" applyFill="1" applyAlignment="1">
      <alignment horizontal="left" vertical="center" wrapText="1"/>
    </xf>
    <xf numFmtId="0" fontId="5" fillId="0" borderId="0" xfId="8" applyFont="1" applyFill="1" applyAlignment="1">
      <alignment horizontal="center" vertical="center" wrapText="1"/>
    </xf>
    <xf numFmtId="0" fontId="5" fillId="0" borderId="0" xfId="8" applyFont="1" applyFill="1" applyBorder="1" applyAlignment="1">
      <alignment vertical="center" wrapText="1"/>
    </xf>
    <xf numFmtId="0" fontId="6" fillId="6" borderId="0" xfId="9" applyFont="1" applyFill="1" applyAlignment="1">
      <alignment vertical="center" wrapText="1"/>
    </xf>
    <xf numFmtId="0" fontId="7" fillId="6" borderId="0" xfId="9" applyFont="1" applyFill="1" applyAlignment="1">
      <alignment horizontal="left" vertical="center"/>
    </xf>
    <xf numFmtId="0" fontId="6" fillId="0" borderId="0" xfId="9" applyFont="1" applyFill="1" applyAlignment="1">
      <alignment vertical="center" wrapText="1"/>
    </xf>
    <xf numFmtId="0" fontId="42" fillId="2" borderId="0" xfId="0" applyFont="1" applyFill="1" applyAlignment="1">
      <alignment vertical="center"/>
    </xf>
    <xf numFmtId="0" fontId="9" fillId="2" borderId="0" xfId="9" applyFont="1" applyFill="1" applyAlignment="1">
      <alignment vertical="center" wrapText="1"/>
    </xf>
    <xf numFmtId="0" fontId="8" fillId="0" borderId="0" xfId="8" applyFont="1" applyFill="1" applyBorder="1" applyAlignment="1">
      <alignment horizontal="center" vertical="center" wrapText="1"/>
    </xf>
    <xf numFmtId="0" fontId="9" fillId="0" borderId="0" xfId="9" applyFont="1" applyFill="1" applyAlignment="1">
      <alignment vertical="center" wrapText="1"/>
    </xf>
    <xf numFmtId="0" fontId="116" fillId="2" borderId="0" xfId="9" applyFont="1" applyFill="1" applyAlignment="1">
      <alignment vertical="center"/>
    </xf>
    <xf numFmtId="0" fontId="8" fillId="2" borderId="0" xfId="10" applyFont="1" applyFill="1" applyAlignment="1">
      <alignment vertical="center" wrapText="1"/>
    </xf>
    <xf numFmtId="0" fontId="8" fillId="2" borderId="0" xfId="10" applyFont="1" applyFill="1" applyAlignment="1">
      <alignment vertical="center"/>
    </xf>
    <xf numFmtId="0" fontId="8" fillId="2" borderId="0" xfId="10" applyFont="1" applyFill="1" applyAlignment="1">
      <alignment horizontal="center" vertical="center"/>
    </xf>
    <xf numFmtId="0" fontId="8" fillId="0" borderId="0" xfId="10" applyFont="1" applyAlignment="1">
      <alignment vertical="center"/>
    </xf>
    <xf numFmtId="0" fontId="14" fillId="6" borderId="192" xfId="10" applyFont="1" applyFill="1" applyBorder="1" applyAlignment="1">
      <alignment vertical="center"/>
    </xf>
    <xf numFmtId="0" fontId="14" fillId="6" borderId="86" xfId="10" applyFont="1" applyFill="1" applyBorder="1" applyAlignment="1">
      <alignment vertical="center"/>
    </xf>
    <xf numFmtId="0" fontId="14" fillId="6" borderId="165" xfId="10" applyFont="1" applyFill="1" applyBorder="1" applyAlignment="1">
      <alignment vertical="center"/>
    </xf>
    <xf numFmtId="0" fontId="118" fillId="2" borderId="0" xfId="10" applyFont="1" applyFill="1" applyBorder="1" applyAlignment="1">
      <alignment horizontal="left" vertical="center" wrapText="1"/>
    </xf>
    <xf numFmtId="0" fontId="89" fillId="25" borderId="87" xfId="10" applyFont="1" applyFill="1" applyBorder="1" applyAlignment="1">
      <alignment horizontal="center" vertical="center" wrapText="1"/>
    </xf>
    <xf numFmtId="0" fontId="89" fillId="25" borderId="88" xfId="10" applyFont="1" applyFill="1" applyBorder="1" applyAlignment="1">
      <alignment horizontal="left" vertical="center" wrapText="1" indent="1"/>
    </xf>
    <xf numFmtId="0" fontId="89" fillId="25" borderId="88" xfId="10" applyFont="1" applyFill="1" applyBorder="1" applyAlignment="1">
      <alignment horizontal="center" vertical="center" wrapText="1"/>
    </xf>
    <xf numFmtId="0" fontId="89" fillId="25" borderId="99" xfId="10" applyFont="1" applyFill="1" applyBorder="1" applyAlignment="1">
      <alignment horizontal="center" vertical="center" wrapText="1"/>
    </xf>
    <xf numFmtId="0" fontId="89" fillId="18" borderId="87" xfId="10" applyFont="1" applyFill="1" applyBorder="1" applyAlignment="1">
      <alignment horizontal="center" vertical="center" wrapText="1"/>
    </xf>
    <xf numFmtId="0" fontId="89" fillId="18" borderId="88" xfId="10" applyFont="1" applyFill="1" applyBorder="1" applyAlignment="1">
      <alignment horizontal="left" vertical="center" wrapText="1" indent="1"/>
    </xf>
    <xf numFmtId="0" fontId="89" fillId="18" borderId="88" xfId="10" applyFont="1" applyFill="1" applyBorder="1" applyAlignment="1">
      <alignment horizontal="center" vertical="center" wrapText="1"/>
    </xf>
    <xf numFmtId="0" fontId="89" fillId="18" borderId="99" xfId="10" applyFont="1" applyFill="1" applyBorder="1" applyAlignment="1">
      <alignment horizontal="center" vertical="center" wrapText="1"/>
    </xf>
    <xf numFmtId="0" fontId="89" fillId="7" borderId="87" xfId="10" applyFont="1" applyFill="1" applyBorder="1" applyAlignment="1">
      <alignment horizontal="center" vertical="center" wrapText="1"/>
    </xf>
    <xf numFmtId="0" fontId="89" fillId="7" borderId="88" xfId="10" applyFont="1" applyFill="1" applyBorder="1" applyAlignment="1">
      <alignment horizontal="left" vertical="center" wrapText="1" indent="1"/>
    </xf>
    <xf numFmtId="0" fontId="89" fillId="7" borderId="88" xfId="10" applyFont="1" applyFill="1" applyBorder="1" applyAlignment="1">
      <alignment horizontal="center" vertical="center" wrapText="1"/>
    </xf>
    <xf numFmtId="0" fontId="89" fillId="7" borderId="99" xfId="10" applyFont="1" applyFill="1" applyBorder="1" applyAlignment="1">
      <alignment horizontal="center" vertical="center" wrapText="1"/>
    </xf>
    <xf numFmtId="0" fontId="89" fillId="2" borderId="0" xfId="10" applyFont="1" applyFill="1" applyBorder="1" applyAlignment="1">
      <alignment horizontal="center" vertical="center" wrapText="1"/>
    </xf>
    <xf numFmtId="0" fontId="89" fillId="18" borderId="87" xfId="10" applyFont="1" applyFill="1" applyBorder="1" applyAlignment="1">
      <alignment horizontal="left" vertical="center" wrapText="1" indent="1"/>
    </xf>
    <xf numFmtId="0" fontId="89" fillId="18" borderId="99" xfId="10" applyFont="1" applyFill="1" applyBorder="1" applyAlignment="1">
      <alignment horizontal="left" vertical="center" wrapText="1" indent="1"/>
    </xf>
    <xf numFmtId="0" fontId="10" fillId="26" borderId="166" xfId="10" applyFont="1" applyFill="1" applyBorder="1" applyAlignment="1">
      <alignment horizontal="center" vertical="center" wrapText="1"/>
    </xf>
    <xf numFmtId="0" fontId="127" fillId="0" borderId="166" xfId="10" applyFont="1" applyBorder="1" applyAlignment="1">
      <alignment horizontal="center" vertical="center" wrapText="1"/>
    </xf>
    <xf numFmtId="0" fontId="127" fillId="0" borderId="98" xfId="10" applyFont="1" applyBorder="1" applyAlignment="1">
      <alignment horizontal="left" vertical="center" wrapText="1" indent="1"/>
    </xf>
    <xf numFmtId="166" fontId="88" fillId="0" borderId="98" xfId="12" applyNumberFormat="1" applyFont="1" applyBorder="1" applyAlignment="1">
      <alignment horizontal="left" vertical="center" wrapText="1" indent="1"/>
    </xf>
    <xf numFmtId="165" fontId="88" fillId="0" borderId="167" xfId="13" applyNumberFormat="1" applyFont="1" applyBorder="1" applyAlignment="1">
      <alignment horizontal="right" vertical="center" wrapText="1" indent="1"/>
    </xf>
    <xf numFmtId="165" fontId="8" fillId="2" borderId="0" xfId="13" applyNumberFormat="1" applyFont="1" applyFill="1" applyBorder="1" applyAlignment="1">
      <alignment vertical="center" wrapText="1"/>
    </xf>
    <xf numFmtId="0" fontId="10" fillId="27" borderId="166" xfId="10" applyFont="1" applyFill="1" applyBorder="1" applyAlignment="1">
      <alignment horizontal="left" vertical="center" wrapText="1" indent="1"/>
    </xf>
    <xf numFmtId="166" fontId="128" fillId="0" borderId="98" xfId="12" applyNumberFormat="1" applyFont="1" applyBorder="1" applyAlignment="1">
      <alignment horizontal="left" vertical="center" wrapText="1" indent="1"/>
    </xf>
    <xf numFmtId="165" fontId="128" fillId="0" borderId="167" xfId="13" applyNumberFormat="1" applyFont="1" applyBorder="1" applyAlignment="1">
      <alignment horizontal="right" vertical="center" wrapText="1" indent="1"/>
    </xf>
    <xf numFmtId="0" fontId="10" fillId="28" borderId="158" xfId="10" applyFont="1" applyFill="1" applyBorder="1" applyAlignment="1">
      <alignment horizontal="center" vertical="center" wrapText="1"/>
    </xf>
    <xf numFmtId="0" fontId="127" fillId="0" borderId="158" xfId="10" applyFont="1" applyBorder="1" applyAlignment="1">
      <alignment horizontal="center" vertical="center" wrapText="1"/>
    </xf>
    <xf numFmtId="0" fontId="127" fillId="0" borderId="120" xfId="10" applyFont="1" applyBorder="1" applyAlignment="1">
      <alignment horizontal="left" vertical="center" wrapText="1" indent="1"/>
    </xf>
    <xf numFmtId="166" fontId="88" fillId="0" borderId="120" xfId="12" applyNumberFormat="1" applyFont="1" applyBorder="1" applyAlignment="1">
      <alignment horizontal="left" vertical="center" wrapText="1" indent="1"/>
    </xf>
    <xf numFmtId="165" fontId="88" fillId="0" borderId="168" xfId="13" applyNumberFormat="1" applyFont="1" applyBorder="1" applyAlignment="1">
      <alignment horizontal="right" vertical="center" wrapText="1" indent="1"/>
    </xf>
    <xf numFmtId="0" fontId="10" fillId="29" borderId="158" xfId="10" applyFont="1" applyFill="1" applyBorder="1" applyAlignment="1">
      <alignment horizontal="left" vertical="center" wrapText="1" indent="1"/>
    </xf>
    <xf numFmtId="166" fontId="128" fillId="0" borderId="120" xfId="12" applyNumberFormat="1" applyFont="1" applyBorder="1" applyAlignment="1">
      <alignment horizontal="left" vertical="center" wrapText="1" indent="1"/>
    </xf>
    <xf numFmtId="165" fontId="128" fillId="0" borderId="168" xfId="13" applyNumberFormat="1" applyFont="1" applyBorder="1" applyAlignment="1">
      <alignment horizontal="right" vertical="center" wrapText="1" indent="1"/>
    </xf>
    <xf numFmtId="0" fontId="10" fillId="30" borderId="162" xfId="10" applyFont="1" applyFill="1" applyBorder="1" applyAlignment="1">
      <alignment horizontal="center" vertical="center" wrapText="1"/>
    </xf>
    <xf numFmtId="0" fontId="127" fillId="0" borderId="162" xfId="10" applyFont="1" applyBorder="1" applyAlignment="1">
      <alignment horizontal="center" vertical="center" wrapText="1"/>
    </xf>
    <xf numFmtId="0" fontId="127" fillId="0" borderId="105" xfId="10" applyFont="1" applyBorder="1" applyAlignment="1">
      <alignment horizontal="left" vertical="center" wrapText="1" indent="1"/>
    </xf>
    <xf numFmtId="166" fontId="88" fillId="0" borderId="105" xfId="12" applyNumberFormat="1" applyFont="1" applyBorder="1" applyAlignment="1">
      <alignment horizontal="left" vertical="center" wrapText="1" indent="1"/>
    </xf>
    <xf numFmtId="165" fontId="88" fillId="0" borderId="169" xfId="13" applyNumberFormat="1" applyFont="1" applyBorder="1" applyAlignment="1">
      <alignment horizontal="right" vertical="center" wrapText="1" indent="1"/>
    </xf>
    <xf numFmtId="0" fontId="10" fillId="31" borderId="162" xfId="10" applyFont="1" applyFill="1" applyBorder="1" applyAlignment="1">
      <alignment horizontal="left" vertical="center" wrapText="1" indent="1"/>
    </xf>
    <xf numFmtId="166" fontId="128" fillId="0" borderId="105" xfId="12" applyNumberFormat="1" applyFont="1" applyBorder="1" applyAlignment="1">
      <alignment horizontal="left" vertical="center" wrapText="1" indent="1"/>
    </xf>
    <xf numFmtId="165" fontId="128" fillId="0" borderId="169" xfId="13" applyNumberFormat="1" applyFont="1" applyBorder="1" applyAlignment="1">
      <alignment horizontal="right" vertical="center" wrapText="1" indent="1"/>
    </xf>
    <xf numFmtId="0" fontId="10" fillId="32" borderId="166" xfId="10" applyFont="1" applyFill="1" applyBorder="1" applyAlignment="1">
      <alignment horizontal="center" vertical="center" wrapText="1"/>
    </xf>
    <xf numFmtId="0" fontId="124" fillId="2" borderId="80" xfId="10" applyFont="1" applyFill="1" applyBorder="1" applyAlignment="1">
      <alignment horizontal="left" vertical="center" wrapText="1" indent="1"/>
    </xf>
    <xf numFmtId="0" fontId="124" fillId="0" borderId="81" xfId="10" applyFont="1" applyBorder="1" applyAlignment="1">
      <alignment horizontal="left" vertical="center" wrapText="1" indent="1"/>
    </xf>
    <xf numFmtId="166" fontId="126" fillId="0" borderId="81" xfId="12" applyNumberFormat="1" applyFont="1" applyBorder="1" applyAlignment="1">
      <alignment horizontal="left" vertical="center" wrapText="1" indent="1"/>
    </xf>
    <xf numFmtId="165" fontId="126" fillId="0" borderId="82" xfId="13" applyNumberFormat="1" applyFont="1" applyBorder="1" applyAlignment="1">
      <alignment horizontal="right" vertical="center" wrapText="1" indent="1"/>
    </xf>
    <xf numFmtId="0" fontId="10" fillId="33" borderId="80" xfId="10" applyFont="1" applyFill="1" applyBorder="1" applyAlignment="1">
      <alignment horizontal="left" vertical="center" wrapText="1" indent="1"/>
    </xf>
    <xf numFmtId="0" fontId="127" fillId="0" borderId="81" xfId="10" applyFont="1" applyBorder="1" applyAlignment="1">
      <alignment horizontal="left" vertical="center" wrapText="1" indent="1"/>
    </xf>
    <xf numFmtId="166" fontId="128" fillId="0" borderId="81" xfId="12" applyNumberFormat="1" applyFont="1" applyBorder="1" applyAlignment="1">
      <alignment horizontal="left" vertical="center" wrapText="1" indent="1"/>
    </xf>
    <xf numFmtId="165" fontId="128" fillId="0" borderId="82" xfId="13" applyNumberFormat="1" applyFont="1" applyBorder="1" applyAlignment="1">
      <alignment horizontal="right" vertical="center" wrapText="1" indent="1"/>
    </xf>
    <xf numFmtId="0" fontId="10" fillId="34" borderId="158" xfId="10" applyFont="1" applyFill="1" applyBorder="1" applyAlignment="1">
      <alignment horizontal="center" vertical="center" wrapText="1"/>
    </xf>
    <xf numFmtId="0" fontId="10" fillId="35" borderId="80" xfId="10" applyFont="1" applyFill="1" applyBorder="1" applyAlignment="1">
      <alignment horizontal="left" vertical="center" wrapText="1" indent="1"/>
    </xf>
    <xf numFmtId="0" fontId="10" fillId="36" borderId="158" xfId="10" applyFont="1" applyFill="1" applyBorder="1" applyAlignment="1">
      <alignment horizontal="center" vertical="center" wrapText="1"/>
    </xf>
    <xf numFmtId="0" fontId="10" fillId="37" borderId="166" xfId="10" applyFont="1" applyFill="1" applyBorder="1" applyAlignment="1">
      <alignment horizontal="left" vertical="center" wrapText="1" indent="1"/>
    </xf>
    <xf numFmtId="0" fontId="10" fillId="38" borderId="158" xfId="10" applyFont="1" applyFill="1" applyBorder="1" applyAlignment="1">
      <alignment horizontal="center" vertical="center" wrapText="1"/>
    </xf>
    <xf numFmtId="0" fontId="10" fillId="39" borderId="162" xfId="10" applyFont="1" applyFill="1" applyBorder="1" applyAlignment="1">
      <alignment horizontal="left" vertical="center" wrapText="1" indent="1"/>
    </xf>
    <xf numFmtId="0" fontId="10" fillId="40" borderId="158" xfId="10" applyFont="1" applyFill="1" applyBorder="1" applyAlignment="1">
      <alignment horizontal="center" vertical="center" wrapText="1"/>
    </xf>
    <xf numFmtId="0" fontId="10" fillId="41" borderId="162" xfId="10" applyFont="1" applyFill="1" applyBorder="1" applyAlignment="1">
      <alignment horizontal="center" vertical="center" wrapText="1"/>
    </xf>
    <xf numFmtId="0" fontId="129" fillId="2" borderId="0" xfId="10" applyFont="1" applyFill="1" applyAlignment="1">
      <alignment horizontal="center" vertical="center"/>
    </xf>
    <xf numFmtId="0" fontId="10" fillId="42" borderId="166" xfId="10" applyFont="1" applyFill="1" applyBorder="1" applyAlignment="1">
      <alignment horizontal="center" vertical="center" wrapText="1"/>
    </xf>
    <xf numFmtId="0" fontId="81" fillId="2" borderId="0" xfId="10" applyFont="1" applyFill="1" applyAlignment="1">
      <alignment horizontal="center" vertical="center"/>
    </xf>
    <xf numFmtId="0" fontId="10" fillId="43" borderId="162" xfId="10" applyFont="1" applyFill="1" applyBorder="1" applyAlignment="1">
      <alignment horizontal="center" vertical="center" wrapText="1"/>
    </xf>
    <xf numFmtId="0" fontId="81" fillId="2" borderId="0" xfId="10" applyFont="1" applyFill="1" applyAlignment="1">
      <alignment vertical="center"/>
    </xf>
    <xf numFmtId="0" fontId="10" fillId="44" borderId="193" xfId="10" applyFont="1" applyFill="1" applyBorder="1" applyAlignment="1">
      <alignment horizontal="center" vertical="center" wrapText="1"/>
    </xf>
    <xf numFmtId="165" fontId="8" fillId="0" borderId="184" xfId="13" applyNumberFormat="1" applyFont="1" applyBorder="1" applyAlignment="1">
      <alignment horizontal="right" vertical="center" wrapText="1" indent="1"/>
    </xf>
    <xf numFmtId="0" fontId="10" fillId="2" borderId="0" xfId="10" applyFont="1" applyFill="1" applyAlignment="1">
      <alignment vertical="center"/>
    </xf>
    <xf numFmtId="0" fontId="10" fillId="45" borderId="158" xfId="10" applyFont="1" applyFill="1" applyBorder="1" applyAlignment="1">
      <alignment horizontal="center" vertical="center" wrapText="1"/>
    </xf>
    <xf numFmtId="0" fontId="10" fillId="0" borderId="200" xfId="10" applyFont="1" applyBorder="1" applyAlignment="1">
      <alignment horizontal="center" vertical="center" wrapText="1"/>
    </xf>
    <xf numFmtId="0" fontId="8" fillId="0" borderId="201" xfId="10" applyFont="1" applyBorder="1" applyAlignment="1">
      <alignment horizontal="left" vertical="center" wrapText="1" indent="1"/>
    </xf>
    <xf numFmtId="166" fontId="8" fillId="0" borderId="201" xfId="12" applyNumberFormat="1" applyFont="1" applyBorder="1" applyAlignment="1">
      <alignment horizontal="left" vertical="center" wrapText="1" indent="1"/>
    </xf>
    <xf numFmtId="165" fontId="8" fillId="0" borderId="202" xfId="13" applyNumberFormat="1" applyFont="1" applyBorder="1" applyAlignment="1">
      <alignment horizontal="right" vertical="center" wrapText="1" indent="1"/>
    </xf>
    <xf numFmtId="0" fontId="10" fillId="46" borderId="162" xfId="10" applyFont="1" applyFill="1" applyBorder="1" applyAlignment="1">
      <alignment horizontal="center" vertical="center" wrapText="1"/>
    </xf>
    <xf numFmtId="0" fontId="129" fillId="0" borderId="0" xfId="10" applyFont="1" applyAlignment="1">
      <alignment horizontal="center" vertical="center"/>
    </xf>
    <xf numFmtId="0" fontId="130" fillId="2" borderId="0" xfId="14" applyFont="1" applyFill="1" applyAlignment="1">
      <alignment horizontal="left" vertical="center"/>
    </xf>
    <xf numFmtId="0" fontId="81" fillId="0" borderId="0" xfId="10" applyFont="1" applyAlignment="1">
      <alignment horizontal="center" vertical="center"/>
    </xf>
    <xf numFmtId="0" fontId="130" fillId="2" borderId="0" xfId="14" applyFont="1" applyFill="1" applyAlignment="1">
      <alignment vertical="center"/>
    </xf>
    <xf numFmtId="0" fontId="81" fillId="0" borderId="0" xfId="10" applyFont="1" applyAlignment="1">
      <alignment vertical="center"/>
    </xf>
    <xf numFmtId="0" fontId="10" fillId="2" borderId="0" xfId="10" applyFont="1" applyFill="1" applyAlignment="1">
      <alignment vertical="center" wrapText="1"/>
    </xf>
    <xf numFmtId="0" fontId="10" fillId="0" borderId="0" xfId="10" applyFont="1" applyAlignment="1">
      <alignment vertical="center"/>
    </xf>
    <xf numFmtId="0" fontId="8" fillId="0" borderId="0" xfId="10" applyFont="1" applyAlignment="1">
      <alignment horizontal="center" vertical="center"/>
    </xf>
    <xf numFmtId="0" fontId="0" fillId="2" borderId="0" xfId="0" applyFill="1" applyAlignment="1">
      <alignment vertical="center"/>
    </xf>
    <xf numFmtId="0" fontId="27" fillId="2" borderId="0" xfId="0" applyFont="1" applyFill="1" applyBorder="1" applyAlignment="1">
      <alignment vertical="center" wrapText="1"/>
    </xf>
    <xf numFmtId="0" fontId="0" fillId="2" borderId="0" xfId="0" applyFont="1" applyFill="1" applyBorder="1" applyAlignment="1">
      <alignment horizontal="left" vertical="center" wrapText="1"/>
    </xf>
    <xf numFmtId="0" fontId="0" fillId="0" borderId="0" xfId="0" applyFill="1" applyAlignment="1">
      <alignment vertical="center"/>
    </xf>
    <xf numFmtId="0" fontId="86" fillId="2" borderId="0" xfId="15" applyFill="1" applyBorder="1" applyAlignment="1">
      <alignment vertical="center" wrapText="1"/>
    </xf>
    <xf numFmtId="0" fontId="28" fillId="2" borderId="0" xfId="0" quotePrefix="1" applyFont="1" applyFill="1" applyAlignment="1">
      <alignment vertical="center"/>
    </xf>
    <xf numFmtId="0" fontId="43" fillId="2" borderId="57" xfId="8" applyFont="1" applyFill="1" applyBorder="1" applyAlignment="1">
      <alignment horizontal="center" vertical="center"/>
    </xf>
    <xf numFmtId="0" fontId="43" fillId="2" borderId="14" xfId="8" applyFont="1" applyFill="1" applyBorder="1" applyAlignment="1">
      <alignment horizontal="center" vertical="center"/>
    </xf>
    <xf numFmtId="0" fontId="43" fillId="2" borderId="61" xfId="8" applyFont="1" applyFill="1" applyBorder="1" applyAlignment="1">
      <alignment horizontal="center" vertical="center"/>
    </xf>
    <xf numFmtId="0" fontId="43" fillId="2" borderId="64" xfId="8" applyFont="1" applyFill="1" applyBorder="1" applyAlignment="1">
      <alignment horizontal="center" vertical="center"/>
    </xf>
    <xf numFmtId="0" fontId="43" fillId="2" borderId="67" xfId="8" applyFont="1" applyFill="1" applyBorder="1" applyAlignment="1">
      <alignment horizontal="center" vertical="center"/>
    </xf>
    <xf numFmtId="0" fontId="43" fillId="2" borderId="71" xfId="8" applyFont="1" applyFill="1" applyBorder="1" applyAlignment="1">
      <alignment horizontal="center" vertical="center"/>
    </xf>
    <xf numFmtId="0" fontId="43" fillId="2" borderId="75" xfId="8" applyFont="1" applyFill="1" applyBorder="1" applyAlignment="1">
      <alignment horizontal="center" vertical="center"/>
    </xf>
    <xf numFmtId="0" fontId="44" fillId="2" borderId="0" xfId="7" applyFont="1" applyFill="1" applyAlignment="1">
      <alignment horizontal="left" vertical="center" indent="1"/>
    </xf>
    <xf numFmtId="0" fontId="134" fillId="2" borderId="0" xfId="0" applyFont="1" applyFill="1" applyAlignment="1">
      <alignment horizontal="left" vertical="center" indent="1"/>
    </xf>
    <xf numFmtId="0" fontId="135" fillId="2" borderId="0" xfId="0" applyFont="1" applyFill="1" applyBorder="1" applyAlignment="1">
      <alignment horizontal="center" vertical="center" wrapText="1"/>
    </xf>
    <xf numFmtId="0" fontId="8" fillId="0" borderId="133" xfId="10" applyFont="1" applyBorder="1" applyAlignment="1">
      <alignment horizontal="left" vertical="center" wrapText="1" indent="1"/>
    </xf>
    <xf numFmtId="0" fontId="8" fillId="0" borderId="120" xfId="10" applyFont="1" applyBorder="1" applyAlignment="1">
      <alignment horizontal="left" vertical="center" wrapText="1" indent="1"/>
    </xf>
    <xf numFmtId="166" fontId="8" fillId="0" borderId="133" xfId="12" applyNumberFormat="1" applyFont="1" applyBorder="1" applyAlignment="1">
      <alignment horizontal="left" vertical="center" wrapText="1" indent="1"/>
    </xf>
    <xf numFmtId="166" fontId="8" fillId="0" borderId="120" xfId="12" applyNumberFormat="1" applyFont="1" applyBorder="1" applyAlignment="1">
      <alignment horizontal="left" vertical="center" wrapText="1" indent="1"/>
    </xf>
    <xf numFmtId="0" fontId="10" fillId="0" borderId="166" xfId="10" applyFont="1" applyBorder="1" applyAlignment="1">
      <alignment horizontal="center" vertical="center" wrapText="1"/>
    </xf>
    <xf numFmtId="0" fontId="8" fillId="0" borderId="98" xfId="10" applyFont="1" applyBorder="1" applyAlignment="1">
      <alignment horizontal="left" vertical="center" wrapText="1" indent="1"/>
    </xf>
    <xf numFmtId="0" fontId="8" fillId="0" borderId="105" xfId="10" applyFont="1" applyBorder="1" applyAlignment="1">
      <alignment horizontal="left" vertical="center" wrapText="1" indent="1"/>
    </xf>
    <xf numFmtId="166" fontId="8" fillId="0" borderId="98" xfId="12" applyNumberFormat="1" applyFont="1" applyBorder="1" applyAlignment="1">
      <alignment horizontal="left" vertical="center" wrapText="1" indent="1"/>
    </xf>
    <xf numFmtId="166" fontId="8" fillId="0" borderId="105" xfId="12" applyNumberFormat="1" applyFont="1" applyBorder="1" applyAlignment="1">
      <alignment horizontal="left" vertical="center" wrapText="1" indent="1"/>
    </xf>
    <xf numFmtId="165" fontId="8" fillId="0" borderId="167" xfId="13" applyNumberFormat="1" applyFont="1" applyBorder="1" applyAlignment="1">
      <alignment horizontal="right" vertical="center" wrapText="1" indent="1"/>
    </xf>
    <xf numFmtId="165" fontId="8" fillId="0" borderId="169" xfId="13" applyNumberFormat="1" applyFont="1" applyBorder="1" applyAlignment="1">
      <alignment horizontal="right" vertical="center" wrapText="1" indent="1"/>
    </xf>
    <xf numFmtId="165" fontId="8" fillId="0" borderId="168" xfId="13" applyNumberFormat="1" applyFont="1" applyBorder="1" applyAlignment="1">
      <alignment horizontal="right" vertical="center" wrapText="1" indent="1"/>
    </xf>
    <xf numFmtId="0" fontId="7" fillId="6" borderId="0" xfId="0" applyFont="1" applyFill="1" applyAlignment="1">
      <alignment horizontal="left" vertical="center" indent="1"/>
    </xf>
    <xf numFmtId="0" fontId="84" fillId="2" borderId="0" xfId="0" applyFont="1" applyFill="1" applyAlignment="1">
      <alignment horizontal="left" vertical="center" indent="1"/>
    </xf>
    <xf numFmtId="0" fontId="137" fillId="2" borderId="0" xfId="0" applyFont="1" applyFill="1" applyBorder="1" applyAlignment="1">
      <alignment horizontal="left" vertical="center" wrapText="1" indent="1"/>
    </xf>
    <xf numFmtId="0" fontId="98" fillId="2" borderId="0" xfId="0" applyFont="1" applyFill="1" applyBorder="1" applyAlignment="1">
      <alignment horizontal="center" vertical="center" wrapText="1"/>
    </xf>
    <xf numFmtId="0" fontId="106" fillId="48" borderId="0" xfId="0" applyFont="1" applyFill="1" applyBorder="1" applyAlignment="1">
      <alignment horizontal="left" vertical="center" indent="1"/>
    </xf>
    <xf numFmtId="0" fontId="106" fillId="48" borderId="0" xfId="0" applyFont="1" applyFill="1" applyBorder="1" applyAlignment="1">
      <alignment horizontal="left" vertical="center" wrapText="1" indent="1"/>
    </xf>
    <xf numFmtId="0" fontId="138" fillId="9" borderId="210" xfId="0" applyFont="1" applyFill="1" applyBorder="1" applyAlignment="1">
      <alignment horizontal="left" vertical="center" indent="1"/>
    </xf>
    <xf numFmtId="0" fontId="138" fillId="9" borderId="211" xfId="0" applyFont="1" applyFill="1" applyBorder="1" applyAlignment="1">
      <alignment horizontal="left" vertical="center" wrapText="1" indent="1"/>
    </xf>
    <xf numFmtId="0" fontId="138" fillId="9" borderId="212" xfId="0" applyFont="1" applyFill="1" applyBorder="1" applyAlignment="1">
      <alignment horizontal="left" vertical="center" wrapText="1" indent="1"/>
    </xf>
    <xf numFmtId="0" fontId="139" fillId="9" borderId="177" xfId="0" applyFont="1" applyFill="1" applyBorder="1" applyAlignment="1">
      <alignment horizontal="left" vertical="center" wrapText="1" indent="1"/>
    </xf>
    <xf numFmtId="0" fontId="140" fillId="9" borderId="213" xfId="0" applyFont="1" applyFill="1" applyBorder="1" applyAlignment="1">
      <alignment horizontal="center" vertical="center" wrapText="1"/>
    </xf>
    <xf numFmtId="0" fontId="85" fillId="2" borderId="0" xfId="0" applyFont="1" applyFill="1"/>
    <xf numFmtId="0" fontId="8" fillId="0" borderId="214" xfId="0" applyFont="1" applyBorder="1" applyAlignment="1">
      <alignment horizontal="left" vertical="center" wrapText="1" indent="1"/>
    </xf>
    <xf numFmtId="0" fontId="8" fillId="0" borderId="215" xfId="0" applyFont="1" applyBorder="1" applyAlignment="1">
      <alignment horizontal="left" vertical="center" wrapText="1" indent="1"/>
    </xf>
    <xf numFmtId="0" fontId="8" fillId="0" borderId="216" xfId="0" applyFont="1" applyBorder="1" applyAlignment="1">
      <alignment horizontal="center" vertical="center" wrapText="1"/>
    </xf>
    <xf numFmtId="0" fontId="141" fillId="49" borderId="0" xfId="0" applyFont="1" applyFill="1" applyBorder="1" applyAlignment="1">
      <alignment horizontal="left" vertical="center" indent="1"/>
    </xf>
    <xf numFmtId="0" fontId="142" fillId="49" borderId="0" xfId="0" applyFont="1" applyFill="1" applyBorder="1" applyAlignment="1">
      <alignment horizontal="left" vertical="center" indent="1"/>
    </xf>
    <xf numFmtId="0" fontId="138" fillId="5" borderId="210" xfId="0" applyFont="1" applyFill="1" applyBorder="1" applyAlignment="1">
      <alignment vertical="center" wrapText="1"/>
    </xf>
    <xf numFmtId="0" fontId="138" fillId="5" borderId="211" xfId="0" applyFont="1" applyFill="1" applyBorder="1" applyAlignment="1">
      <alignment vertical="center" wrapText="1"/>
    </xf>
    <xf numFmtId="0" fontId="139" fillId="50" borderId="177" xfId="0" applyFont="1" applyFill="1" applyBorder="1" applyAlignment="1">
      <alignment horizontal="left" vertical="center" wrapText="1" indent="1"/>
    </xf>
    <xf numFmtId="0" fontId="140" fillId="50" borderId="219" xfId="0" applyFont="1" applyFill="1" applyBorder="1" applyAlignment="1">
      <alignment horizontal="center" vertical="center" wrapText="1"/>
    </xf>
    <xf numFmtId="0" fontId="26" fillId="15" borderId="0" xfId="16" applyFont="1" applyFill="1" applyBorder="1" applyAlignment="1">
      <alignment horizontal="center" vertical="center" wrapText="1"/>
    </xf>
    <xf numFmtId="0" fontId="8" fillId="0" borderId="11" xfId="0" applyFont="1" applyBorder="1" applyAlignment="1">
      <alignment horizontal="right" vertical="center" wrapText="1" indent="1"/>
    </xf>
    <xf numFmtId="0" fontId="85" fillId="0" borderId="0" xfId="0" applyFont="1" applyFill="1"/>
    <xf numFmtId="0" fontId="138" fillId="47" borderId="0" xfId="0" applyFont="1" applyFill="1" applyBorder="1" applyAlignment="1">
      <alignment horizontal="left" vertical="center" indent="1"/>
    </xf>
    <xf numFmtId="0" fontId="16" fillId="8" borderId="221" xfId="0" applyFont="1" applyFill="1" applyBorder="1" applyAlignment="1">
      <alignment horizontal="center" vertical="center" wrapText="1"/>
    </xf>
    <xf numFmtId="0" fontId="16" fillId="8" borderId="177" xfId="0" applyFont="1" applyFill="1" applyBorder="1" applyAlignment="1">
      <alignment horizontal="center" vertical="center" wrapText="1"/>
    </xf>
    <xf numFmtId="0" fontId="16" fillId="8" borderId="222" xfId="0" applyFont="1" applyFill="1" applyBorder="1" applyAlignment="1">
      <alignment horizontal="left" vertical="center" wrapText="1" indent="1"/>
    </xf>
    <xf numFmtId="0" fontId="16" fillId="8" borderId="223" xfId="0" applyFont="1" applyFill="1" applyBorder="1" applyAlignment="1">
      <alignment horizontal="center" vertical="center" wrapText="1"/>
    </xf>
    <xf numFmtId="0" fontId="16" fillId="4" borderId="224" xfId="0" applyFont="1" applyFill="1" applyBorder="1" applyAlignment="1">
      <alignment horizontal="center" vertical="center" wrapText="1"/>
    </xf>
    <xf numFmtId="0" fontId="140" fillId="8" borderId="225" xfId="0" applyFont="1" applyFill="1" applyBorder="1" applyAlignment="1">
      <alignment horizontal="center" vertical="center" wrapText="1"/>
    </xf>
    <xf numFmtId="0" fontId="140" fillId="8" borderId="213" xfId="0" applyFont="1" applyFill="1" applyBorder="1" applyAlignment="1">
      <alignment horizontal="center" vertical="center" wrapText="1"/>
    </xf>
    <xf numFmtId="0" fontId="140" fillId="8" borderId="226" xfId="0" applyFont="1" applyFill="1" applyBorder="1" applyAlignment="1">
      <alignment horizontal="left" vertical="center" wrapText="1" indent="1"/>
    </xf>
    <xf numFmtId="0" fontId="140" fillId="8" borderId="227" xfId="0" applyFont="1" applyFill="1" applyBorder="1" applyAlignment="1">
      <alignment horizontal="center" vertical="center" wrapText="1"/>
    </xf>
    <xf numFmtId="0" fontId="140" fillId="8" borderId="228" xfId="0" applyFont="1" applyFill="1" applyBorder="1" applyAlignment="1">
      <alignment horizontal="center" vertical="center" wrapText="1"/>
    </xf>
    <xf numFmtId="0" fontId="140" fillId="4" borderId="229" xfId="0" applyFont="1" applyFill="1" applyBorder="1" applyAlignment="1">
      <alignment horizontal="center" vertical="center" wrapText="1"/>
    </xf>
    <xf numFmtId="0" fontId="93" fillId="0" borderId="230" xfId="0" applyFont="1" applyBorder="1" applyAlignment="1">
      <alignment horizontal="center" vertical="center" wrapText="1"/>
    </xf>
    <xf numFmtId="0" fontId="21" fillId="0" borderId="230" xfId="0" applyFont="1" applyBorder="1" applyAlignment="1">
      <alignment horizontal="center" vertical="center" wrapText="1"/>
    </xf>
    <xf numFmtId="0" fontId="109" fillId="9" borderId="4" xfId="0" applyFont="1" applyFill="1" applyBorder="1" applyAlignment="1">
      <alignment horizontal="center" vertical="center" wrapText="1"/>
    </xf>
    <xf numFmtId="0" fontId="109" fillId="9" borderId="231" xfId="0" applyFont="1" applyFill="1" applyBorder="1" applyAlignment="1">
      <alignment horizontal="center" vertical="center" wrapText="1"/>
    </xf>
    <xf numFmtId="0" fontId="109" fillId="9" borderId="232" xfId="0" applyFont="1" applyFill="1" applyBorder="1" applyAlignment="1">
      <alignment horizontal="center" vertical="center" wrapText="1"/>
    </xf>
    <xf numFmtId="0" fontId="109" fillId="9" borderId="233" xfId="0" applyFont="1" applyFill="1" applyBorder="1" applyAlignment="1">
      <alignment horizontal="center" vertical="center" wrapText="1"/>
    </xf>
    <xf numFmtId="0" fontId="109" fillId="9" borderId="234" xfId="0" applyFont="1" applyFill="1" applyBorder="1" applyAlignment="1">
      <alignment horizontal="center" vertical="center" wrapText="1"/>
    </xf>
    <xf numFmtId="0" fontId="109" fillId="2" borderId="0" xfId="0" applyFont="1" applyFill="1" applyBorder="1" applyAlignment="1">
      <alignment horizontal="left" vertical="center" wrapText="1" indent="1"/>
    </xf>
    <xf numFmtId="0" fontId="145" fillId="3" borderId="4" xfId="0" applyFont="1" applyFill="1" applyBorder="1" applyAlignment="1">
      <alignment horizontal="center" vertical="center" wrapText="1"/>
    </xf>
    <xf numFmtId="0" fontId="145" fillId="3" borderId="231" xfId="0" applyFont="1" applyFill="1" applyBorder="1" applyAlignment="1">
      <alignment horizontal="center" vertical="center" wrapText="1"/>
    </xf>
    <xf numFmtId="0" fontId="145" fillId="3" borderId="235" xfId="0" applyFont="1" applyFill="1" applyBorder="1" applyAlignment="1">
      <alignment horizontal="center" vertical="center" wrapText="1"/>
    </xf>
    <xf numFmtId="0" fontId="146" fillId="51" borderId="0" xfId="0" applyFont="1" applyFill="1" applyAlignment="1">
      <alignment horizontal="left" vertical="center" indent="1"/>
    </xf>
    <xf numFmtId="0" fontId="146" fillId="51" borderId="0" xfId="0" applyFont="1" applyFill="1" applyAlignment="1">
      <alignment horizontal="left" vertical="center" wrapText="1" indent="1"/>
    </xf>
    <xf numFmtId="0" fontId="146" fillId="51" borderId="0" xfId="0" applyFont="1" applyFill="1" applyAlignment="1">
      <alignment horizontal="center" vertical="center" wrapText="1"/>
    </xf>
    <xf numFmtId="0" fontId="146" fillId="0" borderId="0" xfId="0" applyFont="1" applyFill="1" applyAlignment="1">
      <alignment horizontal="left" vertical="center" wrapText="1" indent="1"/>
    </xf>
    <xf numFmtId="0" fontId="147" fillId="6" borderId="0" xfId="0" applyFont="1" applyFill="1" applyAlignment="1">
      <alignment horizontal="left" vertical="center" indent="1"/>
    </xf>
    <xf numFmtId="0" fontId="143" fillId="6" borderId="0" xfId="0" applyFont="1" applyFill="1" applyAlignment="1">
      <alignment horizontal="left" vertical="center" wrapText="1" indent="1"/>
    </xf>
    <xf numFmtId="0" fontId="143" fillId="6" borderId="0" xfId="0" applyFont="1" applyFill="1" applyAlignment="1">
      <alignment horizontal="center" vertical="center" wrapText="1"/>
    </xf>
    <xf numFmtId="0" fontId="143" fillId="0" borderId="0" xfId="0" applyFont="1" applyFill="1" applyAlignment="1">
      <alignment horizontal="left" vertical="center" wrapText="1" indent="1"/>
    </xf>
    <xf numFmtId="0" fontId="148" fillId="2" borderId="0" xfId="0" applyFont="1" applyFill="1" applyAlignment="1">
      <alignment horizontal="left" vertical="center" wrapText="1" indent="1"/>
    </xf>
    <xf numFmtId="0" fontId="148" fillId="2" borderId="0" xfId="0" applyFont="1" applyFill="1" applyAlignment="1">
      <alignment horizontal="center" vertical="center" wrapText="1"/>
    </xf>
    <xf numFmtId="0" fontId="148" fillId="0" borderId="0" xfId="0" applyFont="1" applyFill="1" applyAlignment="1">
      <alignment horizontal="left" vertical="center" wrapText="1" indent="1"/>
    </xf>
    <xf numFmtId="0" fontId="85" fillId="2" borderId="0" xfId="0" applyFont="1" applyFill="1" applyAlignment="1">
      <alignment horizontal="left" vertical="center" wrapText="1" indent="1"/>
    </xf>
    <xf numFmtId="0" fontId="99" fillId="2" borderId="0" xfId="0" applyFont="1" applyFill="1" applyAlignment="1">
      <alignment horizontal="left" vertical="center" indent="1"/>
    </xf>
    <xf numFmtId="0" fontId="85" fillId="2" borderId="0" xfId="0" applyFont="1" applyFill="1" applyAlignment="1">
      <alignment horizontal="center" vertical="center" wrapText="1"/>
    </xf>
    <xf numFmtId="0" fontId="86" fillId="2" borderId="0" xfId="15" applyFill="1" applyAlignment="1">
      <alignment horizontal="left" vertical="center" wrapText="1" indent="1"/>
    </xf>
    <xf numFmtId="0" fontId="85" fillId="0" borderId="0" xfId="0" applyFont="1" applyFill="1" applyAlignment="1">
      <alignment horizontal="left" vertical="center" wrapText="1" indent="1"/>
    </xf>
    <xf numFmtId="0" fontId="85" fillId="2" borderId="0" xfId="0" applyFont="1" applyFill="1" applyAlignment="1">
      <alignment horizontal="left" vertical="center" indent="1"/>
    </xf>
    <xf numFmtId="0" fontId="85" fillId="2" borderId="0" xfId="0" applyFont="1" applyFill="1" applyAlignment="1">
      <alignment horizontal="left" indent="1"/>
    </xf>
    <xf numFmtId="0" fontId="85" fillId="2" borderId="0" xfId="0" applyFont="1" applyFill="1" applyAlignment="1">
      <alignment horizontal="left" wrapText="1" indent="1"/>
    </xf>
    <xf numFmtId="0" fontId="149" fillId="2" borderId="0" xfId="0" applyFont="1" applyFill="1" applyAlignment="1">
      <alignment horizontal="left" vertical="center" wrapText="1" indent="1"/>
    </xf>
    <xf numFmtId="0" fontId="149" fillId="2" borderId="0" xfId="0" applyFont="1" applyFill="1" applyAlignment="1">
      <alignment horizontal="left" vertical="center" indent="1"/>
    </xf>
    <xf numFmtId="0" fontId="150" fillId="2" borderId="0" xfId="0" applyFont="1" applyFill="1" applyAlignment="1">
      <alignment horizontal="left" vertical="center" indent="1"/>
    </xf>
    <xf numFmtId="0" fontId="85" fillId="2" borderId="0" xfId="0" applyFont="1" applyFill="1" applyAlignment="1">
      <alignment horizontal="center"/>
    </xf>
    <xf numFmtId="0" fontId="150" fillId="2" borderId="0" xfId="0" applyFont="1" applyFill="1" applyAlignment="1">
      <alignment horizontal="center" vertical="center"/>
    </xf>
    <xf numFmtId="0" fontId="108" fillId="0" borderId="0" xfId="0" applyFont="1" applyFill="1" applyAlignment="1">
      <alignment horizontal="center" vertical="center"/>
    </xf>
    <xf numFmtId="0" fontId="108" fillId="2" borderId="0" xfId="0" applyFont="1" applyFill="1" applyAlignment="1">
      <alignment horizontal="left" vertical="center" indent="1"/>
    </xf>
    <xf numFmtId="0" fontId="85" fillId="0" borderId="0" xfId="0" applyFont="1" applyFill="1" applyAlignment="1">
      <alignment horizontal="left" vertical="center" indent="1"/>
    </xf>
    <xf numFmtId="0" fontId="150" fillId="2" borderId="0" xfId="0" applyFont="1" applyFill="1" applyAlignment="1">
      <alignment horizontal="left" vertical="center"/>
    </xf>
    <xf numFmtId="0" fontId="139" fillId="18" borderId="236" xfId="0" applyFont="1" applyFill="1" applyBorder="1" applyAlignment="1">
      <alignment horizontal="center" vertical="center" wrapText="1"/>
    </xf>
    <xf numFmtId="0" fontId="139" fillId="18" borderId="237" xfId="0" applyFont="1" applyFill="1" applyBorder="1" applyAlignment="1">
      <alignment horizontal="left" vertical="center" wrapText="1" indent="1"/>
    </xf>
    <xf numFmtId="0" fontId="139" fillId="18" borderId="238" xfId="0" applyFont="1" applyFill="1" applyBorder="1" applyAlignment="1">
      <alignment horizontal="left" vertical="center" wrapText="1" indent="1"/>
    </xf>
    <xf numFmtId="0" fontId="139" fillId="18" borderId="239" xfId="0" applyFont="1" applyFill="1" applyBorder="1" applyAlignment="1">
      <alignment horizontal="left" vertical="center" wrapText="1" indent="1"/>
    </xf>
    <xf numFmtId="0" fontId="139" fillId="18" borderId="237" xfId="0" applyFont="1" applyFill="1" applyBorder="1" applyAlignment="1">
      <alignment horizontal="center" vertical="center" wrapText="1"/>
    </xf>
    <xf numFmtId="0" fontId="139" fillId="18" borderId="80" xfId="0" applyFont="1" applyFill="1" applyBorder="1" applyAlignment="1">
      <alignment horizontal="center" vertical="center" wrapText="1"/>
    </xf>
    <xf numFmtId="0" fontId="139" fillId="18" borderId="81" xfId="0" applyFont="1" applyFill="1" applyBorder="1" applyAlignment="1">
      <alignment horizontal="center" vertical="center" wrapText="1"/>
    </xf>
    <xf numFmtId="0" fontId="139" fillId="18" borderId="81" xfId="0" applyFont="1" applyFill="1" applyBorder="1" applyAlignment="1">
      <alignment horizontal="left" vertical="center" wrapText="1" indent="1"/>
    </xf>
    <xf numFmtId="0" fontId="139" fillId="18" borderId="82" xfId="0" applyFont="1" applyFill="1" applyBorder="1" applyAlignment="1">
      <alignment horizontal="left" vertical="center" wrapText="1" indent="1"/>
    </xf>
    <xf numFmtId="0" fontId="151" fillId="2" borderId="166" xfId="0" applyFont="1" applyFill="1" applyBorder="1" applyAlignment="1">
      <alignment horizontal="center" vertical="center"/>
    </xf>
    <xf numFmtId="0" fontId="113" fillId="0" borderId="98" xfId="0" applyFont="1" applyFill="1" applyBorder="1" applyAlignment="1">
      <alignment horizontal="left" vertical="center" indent="1"/>
    </xf>
    <xf numFmtId="0" fontId="152" fillId="0" borderId="240" xfId="0" applyFont="1" applyFill="1" applyBorder="1" applyAlignment="1">
      <alignment horizontal="left" vertical="center" indent="1"/>
    </xf>
    <xf numFmtId="0" fontId="152" fillId="0" borderId="240" xfId="0" applyFont="1" applyFill="1" applyBorder="1" applyAlignment="1">
      <alignment horizontal="left" vertical="center" wrapText="1" indent="1"/>
    </xf>
    <xf numFmtId="0" fontId="153" fillId="2" borderId="167" xfId="0" applyFont="1" applyFill="1" applyBorder="1" applyAlignment="1">
      <alignment horizontal="left" vertical="center" wrapText="1" indent="1"/>
    </xf>
    <xf numFmtId="0" fontId="85" fillId="2" borderId="166" xfId="0" applyFont="1" applyFill="1" applyBorder="1" applyAlignment="1">
      <alignment horizontal="center" vertical="center"/>
    </xf>
    <xf numFmtId="0" fontId="113" fillId="2" borderId="98" xfId="0" applyFont="1" applyFill="1" applyBorder="1" applyAlignment="1">
      <alignment horizontal="center" vertical="center"/>
    </xf>
    <xf numFmtId="0" fontId="152" fillId="2" borderId="167" xfId="0" applyFont="1" applyFill="1" applyBorder="1" applyAlignment="1">
      <alignment horizontal="left" vertical="center" wrapText="1" indent="1"/>
    </xf>
    <xf numFmtId="0" fontId="113" fillId="2" borderId="98" xfId="0" applyFont="1" applyFill="1" applyBorder="1" applyAlignment="1">
      <alignment horizontal="left" vertical="center" wrapText="1" indent="1"/>
    </xf>
    <xf numFmtId="0" fontId="85" fillId="0" borderId="193" xfId="0" applyFont="1" applyBorder="1" applyAlignment="1">
      <alignment horizontal="center" vertical="center"/>
    </xf>
    <xf numFmtId="0" fontId="108" fillId="52" borderId="133" xfId="0" applyFont="1" applyFill="1" applyBorder="1" applyAlignment="1">
      <alignment horizontal="center" vertical="center" wrapText="1"/>
    </xf>
    <xf numFmtId="0" fontId="108" fillId="52" borderId="133" xfId="0" applyFont="1" applyFill="1" applyBorder="1" applyAlignment="1">
      <alignment horizontal="left" vertical="center" wrapText="1" indent="1"/>
    </xf>
    <xf numFmtId="0" fontId="85" fillId="52" borderId="184" xfId="0" applyFont="1" applyFill="1" applyBorder="1" applyAlignment="1">
      <alignment horizontal="left" vertical="center" wrapText="1" indent="1"/>
    </xf>
    <xf numFmtId="0" fontId="151" fillId="2" borderId="158" xfId="0" applyFont="1" applyFill="1" applyBorder="1" applyAlignment="1">
      <alignment horizontal="center" vertical="center"/>
    </xf>
    <xf numFmtId="0" fontId="113" fillId="0" borderId="120" xfId="0" applyFont="1" applyFill="1" applyBorder="1" applyAlignment="1">
      <alignment horizontal="left" vertical="center" indent="1"/>
    </xf>
    <xf numFmtId="0" fontId="152" fillId="0" borderId="199" xfId="0" applyFont="1" applyFill="1" applyBorder="1" applyAlignment="1">
      <alignment horizontal="left" vertical="center" indent="1"/>
    </xf>
    <xf numFmtId="0" fontId="152" fillId="0" borderId="199" xfId="0" applyFont="1" applyFill="1" applyBorder="1" applyAlignment="1">
      <alignment horizontal="left" vertical="center" wrapText="1" indent="1"/>
    </xf>
    <xf numFmtId="0" fontId="153" fillId="2" borderId="168" xfId="0" applyFont="1" applyFill="1" applyBorder="1" applyAlignment="1">
      <alignment horizontal="left" vertical="center" wrapText="1" indent="1"/>
    </xf>
    <xf numFmtId="0" fontId="85" fillId="2" borderId="158" xfId="0" applyFont="1" applyFill="1" applyBorder="1" applyAlignment="1">
      <alignment horizontal="center" vertical="center"/>
    </xf>
    <xf numFmtId="0" fontId="113" fillId="2" borderId="120" xfId="0" applyFont="1" applyFill="1" applyBorder="1" applyAlignment="1">
      <alignment horizontal="center" vertical="center"/>
    </xf>
    <xf numFmtId="0" fontId="152" fillId="2" borderId="168" xfId="0" applyFont="1" applyFill="1" applyBorder="1" applyAlignment="1">
      <alignment horizontal="left" vertical="center" wrapText="1" indent="1"/>
    </xf>
    <xf numFmtId="0" fontId="113" fillId="2" borderId="120" xfId="0" applyFont="1" applyFill="1" applyBorder="1" applyAlignment="1">
      <alignment horizontal="left" vertical="center" wrapText="1" indent="1"/>
    </xf>
    <xf numFmtId="0" fontId="85" fillId="0" borderId="158" xfId="0" applyFont="1" applyBorder="1" applyAlignment="1">
      <alignment horizontal="center" vertical="center"/>
    </xf>
    <xf numFmtId="0" fontId="108" fillId="52" borderId="120" xfId="0" applyFont="1" applyFill="1" applyBorder="1" applyAlignment="1">
      <alignment horizontal="center" vertical="center" wrapText="1"/>
    </xf>
    <xf numFmtId="0" fontId="108" fillId="52" borderId="120" xfId="0" applyFont="1" applyFill="1" applyBorder="1" applyAlignment="1">
      <alignment horizontal="left" vertical="center" wrapText="1" indent="1"/>
    </xf>
    <xf numFmtId="0" fontId="85" fillId="52" borderId="168" xfId="0" applyFont="1" applyFill="1" applyBorder="1" applyAlignment="1">
      <alignment horizontal="left" vertical="center" wrapText="1" indent="1"/>
    </xf>
    <xf numFmtId="0" fontId="108" fillId="53" borderId="120" xfId="0" applyFont="1" applyFill="1" applyBorder="1" applyAlignment="1">
      <alignment horizontal="center" vertical="center" wrapText="1"/>
    </xf>
    <xf numFmtId="0" fontId="108" fillId="53" borderId="120" xfId="0" applyFont="1" applyFill="1" applyBorder="1" applyAlignment="1">
      <alignment horizontal="left" vertical="center" wrapText="1" indent="1"/>
    </xf>
    <xf numFmtId="0" fontId="85" fillId="53" borderId="168" xfId="0" applyFont="1" applyFill="1" applyBorder="1" applyAlignment="1">
      <alignment horizontal="left" vertical="center" wrapText="1" indent="1"/>
    </xf>
    <xf numFmtId="0" fontId="85" fillId="2" borderId="162" xfId="0" applyFont="1" applyFill="1" applyBorder="1" applyAlignment="1">
      <alignment horizontal="center" vertical="center"/>
    </xf>
    <xf numFmtId="0" fontId="113" fillId="2" borderId="105" xfId="0" applyFont="1" applyFill="1" applyBorder="1" applyAlignment="1">
      <alignment horizontal="left" vertical="center" wrapText="1" indent="1"/>
    </xf>
    <xf numFmtId="0" fontId="152" fillId="2" borderId="169" xfId="0" applyFont="1" applyFill="1" applyBorder="1" applyAlignment="1">
      <alignment horizontal="left" vertical="center" wrapText="1" indent="1"/>
    </xf>
    <xf numFmtId="0" fontId="108" fillId="2" borderId="0" xfId="0" applyFont="1" applyFill="1" applyAlignment="1">
      <alignment horizontal="center" vertical="center"/>
    </xf>
    <xf numFmtId="0" fontId="108" fillId="49" borderId="120" xfId="0" applyFont="1" applyFill="1" applyBorder="1" applyAlignment="1">
      <alignment horizontal="center" vertical="center" wrapText="1"/>
    </xf>
    <xf numFmtId="0" fontId="108" fillId="49" borderId="120" xfId="0" applyFont="1" applyFill="1" applyBorder="1" applyAlignment="1">
      <alignment horizontal="left" vertical="center" wrapText="1" indent="1"/>
    </xf>
    <xf numFmtId="0" fontId="85" fillId="49" borderId="168" xfId="0" applyFont="1" applyFill="1" applyBorder="1" applyAlignment="1">
      <alignment horizontal="left" vertical="center" wrapText="1" indent="1"/>
    </xf>
    <xf numFmtId="0" fontId="108" fillId="54" borderId="120" xfId="0" applyFont="1" applyFill="1" applyBorder="1" applyAlignment="1">
      <alignment horizontal="center" vertical="center" wrapText="1"/>
    </xf>
    <xf numFmtId="0" fontId="108" fillId="54" borderId="120" xfId="0" applyFont="1" applyFill="1" applyBorder="1" applyAlignment="1">
      <alignment horizontal="left" vertical="center" wrapText="1" indent="1"/>
    </xf>
    <xf numFmtId="0" fontId="85" fillId="54" borderId="168" xfId="0" applyFont="1" applyFill="1" applyBorder="1" applyAlignment="1">
      <alignment horizontal="left" vertical="center" wrapText="1" indent="1"/>
    </xf>
    <xf numFmtId="0" fontId="108" fillId="55" borderId="120" xfId="0" applyFont="1" applyFill="1" applyBorder="1" applyAlignment="1">
      <alignment horizontal="center" vertical="center" wrapText="1"/>
    </xf>
    <xf numFmtId="0" fontId="108" fillId="55" borderId="120" xfId="0" applyFont="1" applyFill="1" applyBorder="1" applyAlignment="1">
      <alignment horizontal="left" vertical="center" wrapText="1" indent="1"/>
    </xf>
    <xf numFmtId="0" fontId="85" fillId="55" borderId="168" xfId="0" applyFont="1" applyFill="1" applyBorder="1" applyAlignment="1">
      <alignment horizontal="left" vertical="center" wrapText="1" indent="1"/>
    </xf>
    <xf numFmtId="0" fontId="85" fillId="0" borderId="0" xfId="0" applyFont="1" applyFill="1" applyAlignment="1">
      <alignment horizontal="left" indent="1"/>
    </xf>
    <xf numFmtId="0" fontId="154" fillId="0" borderId="120" xfId="0" applyFont="1" applyFill="1" applyBorder="1" applyAlignment="1">
      <alignment horizontal="left" vertical="center" indent="1"/>
    </xf>
    <xf numFmtId="0" fontId="155" fillId="0" borderId="199" xfId="0" applyFont="1" applyFill="1" applyBorder="1" applyAlignment="1">
      <alignment horizontal="left" vertical="center" indent="1"/>
    </xf>
    <xf numFmtId="0" fontId="155" fillId="0" borderId="199" xfId="0" applyFont="1" applyFill="1" applyBorder="1" applyAlignment="1">
      <alignment horizontal="left" vertical="center" wrapText="1" indent="1"/>
    </xf>
    <xf numFmtId="0" fontId="85" fillId="0" borderId="162" xfId="0" applyFont="1" applyBorder="1" applyAlignment="1">
      <alignment horizontal="center" vertical="center"/>
    </xf>
    <xf numFmtId="0" fontId="108" fillId="55" borderId="105" xfId="0" applyFont="1" applyFill="1" applyBorder="1" applyAlignment="1">
      <alignment horizontal="center" vertical="center" wrapText="1"/>
    </xf>
    <xf numFmtId="0" fontId="108" fillId="55" borderId="105" xfId="0" applyFont="1" applyFill="1" applyBorder="1" applyAlignment="1">
      <alignment horizontal="left" vertical="center" wrapText="1" indent="1"/>
    </xf>
    <xf numFmtId="0" fontId="85" fillId="55" borderId="169" xfId="0" applyFont="1" applyFill="1" applyBorder="1" applyAlignment="1">
      <alignment horizontal="left" vertical="center" wrapText="1" indent="1"/>
    </xf>
    <xf numFmtId="0" fontId="85" fillId="2" borderId="0" xfId="0" applyFont="1" applyFill="1" applyAlignment="1">
      <alignment horizontal="center" vertical="center"/>
    </xf>
    <xf numFmtId="0" fontId="139" fillId="18" borderId="80" xfId="0" applyFont="1" applyFill="1" applyBorder="1" applyAlignment="1">
      <alignment horizontal="left" vertical="center" wrapText="1" indent="1"/>
    </xf>
    <xf numFmtId="0" fontId="139" fillId="56" borderId="81" xfId="0" applyFont="1" applyFill="1" applyBorder="1" applyAlignment="1">
      <alignment horizontal="left" vertical="center" wrapText="1" indent="1"/>
    </xf>
    <xf numFmtId="0" fontId="139" fillId="57" borderId="82" xfId="0" applyFont="1" applyFill="1" applyBorder="1" applyAlignment="1">
      <alignment horizontal="left" vertical="center" wrapText="1" indent="1"/>
    </xf>
    <xf numFmtId="0" fontId="156" fillId="2" borderId="242" xfId="0" applyFont="1" applyFill="1" applyBorder="1" applyAlignment="1">
      <alignment horizontal="left" vertical="center" wrapText="1" indent="1"/>
    </xf>
    <xf numFmtId="0" fontId="156" fillId="2" borderId="133" xfId="0" applyFont="1" applyFill="1" applyBorder="1" applyAlignment="1">
      <alignment horizontal="left" vertical="center" wrapText="1" indent="1"/>
    </xf>
    <xf numFmtId="0" fontId="156" fillId="2" borderId="184" xfId="0" applyFont="1" applyFill="1" applyBorder="1" applyAlignment="1">
      <alignment horizontal="left" vertical="center" wrapText="1" indent="1"/>
    </xf>
    <xf numFmtId="0" fontId="156" fillId="2" borderId="193" xfId="0" applyFont="1" applyFill="1" applyBorder="1" applyAlignment="1">
      <alignment horizontal="left" vertical="center" wrapText="1" indent="1"/>
    </xf>
    <xf numFmtId="0" fontId="156" fillId="2" borderId="243" xfId="0" applyFont="1" applyFill="1" applyBorder="1" applyAlignment="1">
      <alignment horizontal="left" vertical="center" wrapText="1" indent="1"/>
    </xf>
    <xf numFmtId="0" fontId="156" fillId="2" borderId="244" xfId="0" applyFont="1" applyFill="1" applyBorder="1" applyAlignment="1">
      <alignment horizontal="left" vertical="center" wrapText="1" indent="1"/>
    </xf>
    <xf numFmtId="0" fontId="85" fillId="2" borderId="184" xfId="0" applyFont="1" applyFill="1" applyBorder="1" applyAlignment="1">
      <alignment horizontal="left" vertical="center" wrapText="1" indent="1"/>
    </xf>
    <xf numFmtId="0" fontId="156" fillId="2" borderId="246" xfId="0" applyFont="1" applyFill="1" applyBorder="1" applyAlignment="1">
      <alignment horizontal="left" vertical="center" wrapText="1" indent="1"/>
    </xf>
    <xf numFmtId="0" fontId="156" fillId="2" borderId="120" xfId="0" applyFont="1" applyFill="1" applyBorder="1" applyAlignment="1">
      <alignment horizontal="left" vertical="center" wrapText="1" indent="1"/>
    </xf>
    <xf numFmtId="0" fontId="156" fillId="2" borderId="168" xfId="0" applyFont="1" applyFill="1" applyBorder="1" applyAlignment="1">
      <alignment horizontal="left" vertical="center" wrapText="1" indent="1"/>
    </xf>
    <xf numFmtId="0" fontId="156" fillId="2" borderId="158" xfId="0" applyFont="1" applyFill="1" applyBorder="1" applyAlignment="1">
      <alignment horizontal="left" vertical="center" wrapText="1" indent="1"/>
    </xf>
    <xf numFmtId="0" fontId="156" fillId="2" borderId="161" xfId="0" applyFont="1" applyFill="1" applyBorder="1" applyAlignment="1">
      <alignment horizontal="left" vertical="center" wrapText="1" indent="1"/>
    </xf>
    <xf numFmtId="0" fontId="156" fillId="2" borderId="247" xfId="0" applyFont="1" applyFill="1" applyBorder="1" applyAlignment="1">
      <alignment horizontal="left" vertical="center" wrapText="1" indent="1"/>
    </xf>
    <xf numFmtId="0" fontId="85" fillId="2" borderId="168" xfId="0" applyFont="1" applyFill="1" applyBorder="1" applyAlignment="1">
      <alignment horizontal="left" vertical="center" wrapText="1" indent="1"/>
    </xf>
    <xf numFmtId="0" fontId="156" fillId="2" borderId="0" xfId="0" applyFont="1" applyFill="1" applyBorder="1" applyAlignment="1">
      <alignment horizontal="left" vertical="center" wrapText="1" indent="1"/>
    </xf>
    <xf numFmtId="0" fontId="151" fillId="2" borderId="189" xfId="0" applyFont="1" applyFill="1" applyBorder="1" applyAlignment="1">
      <alignment horizontal="center" vertical="center"/>
    </xf>
    <xf numFmtId="0" fontId="113" fillId="0" borderId="141" xfId="0" applyFont="1" applyFill="1" applyBorder="1" applyAlignment="1">
      <alignment horizontal="left" vertical="center" indent="1"/>
    </xf>
    <xf numFmtId="0" fontId="152" fillId="0" borderId="248" xfId="0" applyFont="1" applyFill="1" applyBorder="1" applyAlignment="1">
      <alignment horizontal="left" vertical="center" indent="1"/>
    </xf>
    <xf numFmtId="0" fontId="152" fillId="0" borderId="248" xfId="0" applyFont="1" applyFill="1" applyBorder="1" applyAlignment="1">
      <alignment horizontal="left" vertical="center" wrapText="1" indent="1"/>
    </xf>
    <xf numFmtId="0" fontId="153" fillId="2" borderId="185" xfId="0" applyFont="1" applyFill="1" applyBorder="1" applyAlignment="1">
      <alignment horizontal="left" vertical="center" wrapText="1" indent="1"/>
    </xf>
    <xf numFmtId="0" fontId="85" fillId="2" borderId="249" xfId="0" applyFont="1" applyFill="1" applyBorder="1" applyAlignment="1">
      <alignment horizontal="left" vertical="center" wrapText="1" indent="1"/>
    </xf>
    <xf numFmtId="0" fontId="151" fillId="2" borderId="80" xfId="0" applyFont="1" applyFill="1" applyBorder="1" applyAlignment="1">
      <alignment horizontal="center" vertical="center"/>
    </xf>
    <xf numFmtId="0" fontId="113" fillId="0" borderId="81" xfId="0" applyFont="1" applyFill="1" applyBorder="1" applyAlignment="1">
      <alignment horizontal="left" vertical="center" indent="1"/>
    </xf>
    <xf numFmtId="0" fontId="152" fillId="0" borderId="250" xfId="0" applyFont="1" applyFill="1" applyBorder="1" applyAlignment="1">
      <alignment horizontal="left" vertical="center" indent="1"/>
    </xf>
    <xf numFmtId="0" fontId="152" fillId="0" borderId="250" xfId="0" applyFont="1" applyFill="1" applyBorder="1" applyAlignment="1">
      <alignment horizontal="left" vertical="center" wrapText="1" indent="1"/>
    </xf>
    <xf numFmtId="0" fontId="153" fillId="2" borderId="82" xfId="0" applyFont="1" applyFill="1" applyBorder="1" applyAlignment="1">
      <alignment horizontal="left" vertical="center" wrapText="1" indent="1"/>
    </xf>
    <xf numFmtId="0" fontId="156" fillId="2" borderId="251" xfId="0" applyFont="1" applyFill="1" applyBorder="1" applyAlignment="1">
      <alignment horizontal="left" vertical="center" wrapText="1" indent="1"/>
    </xf>
    <xf numFmtId="0" fontId="156" fillId="2" borderId="141" xfId="0" applyFont="1" applyFill="1" applyBorder="1" applyAlignment="1">
      <alignment horizontal="left" vertical="center" wrapText="1" indent="1"/>
    </xf>
    <xf numFmtId="0" fontId="156" fillId="2" borderId="185" xfId="0" applyFont="1" applyFill="1" applyBorder="1" applyAlignment="1">
      <alignment horizontal="left" vertical="center" wrapText="1" indent="1"/>
    </xf>
    <xf numFmtId="0" fontId="156" fillId="2" borderId="252" xfId="0" applyFont="1" applyFill="1" applyBorder="1" applyAlignment="1">
      <alignment horizontal="left" vertical="center" wrapText="1" indent="1"/>
    </xf>
    <xf numFmtId="0" fontId="156" fillId="2" borderId="189" xfId="0" applyFont="1" applyFill="1" applyBorder="1" applyAlignment="1">
      <alignment horizontal="left" vertical="center" wrapText="1" indent="1"/>
    </xf>
    <xf numFmtId="0" fontId="156" fillId="2" borderId="251" xfId="0" applyFont="1" applyFill="1" applyBorder="1" applyAlignment="1">
      <alignment horizontal="left" vertical="center" indent="1"/>
    </xf>
    <xf numFmtId="0" fontId="156" fillId="2" borderId="141" xfId="0" applyFont="1" applyFill="1" applyBorder="1" applyAlignment="1">
      <alignment horizontal="left" vertical="center" indent="1"/>
    </xf>
    <xf numFmtId="0" fontId="156" fillId="2" borderId="185" xfId="0" applyFont="1" applyFill="1" applyBorder="1" applyAlignment="1">
      <alignment horizontal="left" vertical="center" indent="1"/>
    </xf>
    <xf numFmtId="0" fontId="156" fillId="2" borderId="188" xfId="0" applyFont="1" applyFill="1" applyBorder="1" applyAlignment="1">
      <alignment horizontal="left" vertical="center" wrapText="1" indent="1"/>
    </xf>
    <xf numFmtId="0" fontId="156" fillId="2" borderId="252" xfId="0" applyFont="1" applyFill="1" applyBorder="1" applyAlignment="1">
      <alignment horizontal="left" vertical="center" indent="1"/>
    </xf>
    <xf numFmtId="0" fontId="156" fillId="2" borderId="189" xfId="0" applyFont="1" applyFill="1" applyBorder="1" applyAlignment="1">
      <alignment horizontal="left" vertical="center" indent="1"/>
    </xf>
    <xf numFmtId="0" fontId="85" fillId="2" borderId="185" xfId="0" applyFont="1" applyFill="1" applyBorder="1" applyAlignment="1">
      <alignment horizontal="left" vertical="center" indent="1"/>
    </xf>
    <xf numFmtId="0" fontId="85" fillId="0" borderId="87" xfId="0" applyFont="1" applyFill="1" applyBorder="1" applyAlignment="1">
      <alignment horizontal="left" vertical="center" indent="1"/>
    </xf>
    <xf numFmtId="0" fontId="85" fillId="0" borderId="88" xfId="0" applyFont="1" applyFill="1" applyBorder="1" applyAlignment="1">
      <alignment horizontal="left" vertical="center" indent="1"/>
    </xf>
    <xf numFmtId="0" fontId="85" fillId="0" borderId="99" xfId="0" applyFont="1" applyFill="1" applyBorder="1" applyAlignment="1">
      <alignment horizontal="left" vertical="center" indent="1"/>
    </xf>
    <xf numFmtId="0" fontId="157" fillId="52" borderId="192" xfId="0" applyFont="1" applyFill="1" applyBorder="1" applyAlignment="1">
      <alignment horizontal="left" vertical="center" indent="1"/>
    </xf>
    <xf numFmtId="0" fontId="95" fillId="52" borderId="80" xfId="0" applyFont="1" applyFill="1" applyBorder="1" applyAlignment="1">
      <alignment horizontal="left" vertical="center" wrapText="1" indent="1"/>
    </xf>
    <xf numFmtId="0" fontId="95" fillId="52" borderId="81" xfId="0" applyFont="1" applyFill="1" applyBorder="1" applyAlignment="1">
      <alignment horizontal="left" vertical="center" wrapText="1" indent="1"/>
    </xf>
    <xf numFmtId="0" fontId="95" fillId="52" borderId="82" xfId="0" applyFont="1" applyFill="1" applyBorder="1" applyAlignment="1">
      <alignment horizontal="left" vertical="center" wrapText="1" indent="1"/>
    </xf>
    <xf numFmtId="0" fontId="95" fillId="52" borderId="182" xfId="0" applyFont="1" applyFill="1" applyBorder="1" applyAlignment="1">
      <alignment horizontal="left" vertical="center" wrapText="1" indent="1"/>
    </xf>
    <xf numFmtId="0" fontId="95" fillId="52" borderId="165" xfId="0" applyFont="1" applyFill="1" applyBorder="1" applyAlignment="1">
      <alignment horizontal="left" vertical="center" wrapText="1" indent="1"/>
    </xf>
    <xf numFmtId="0" fontId="158" fillId="58" borderId="82" xfId="0" applyFont="1" applyFill="1" applyBorder="1" applyAlignment="1">
      <alignment horizontal="left" vertical="center" indent="1"/>
    </xf>
    <xf numFmtId="0" fontId="85" fillId="2" borderId="192" xfId="0" applyFont="1" applyFill="1" applyBorder="1" applyAlignment="1">
      <alignment horizontal="left" vertical="center" indent="1"/>
    </xf>
    <xf numFmtId="0" fontId="85" fillId="2" borderId="86" xfId="0" applyFont="1" applyFill="1" applyBorder="1" applyAlignment="1">
      <alignment horizontal="left" vertical="center" indent="1"/>
    </xf>
    <xf numFmtId="0" fontId="85" fillId="2" borderId="165" xfId="0" applyFont="1" applyFill="1" applyBorder="1" applyAlignment="1">
      <alignment horizontal="left" vertical="center" indent="1"/>
    </xf>
    <xf numFmtId="0" fontId="85" fillId="53" borderId="158" xfId="0" applyFont="1" applyFill="1" applyBorder="1" applyAlignment="1">
      <alignment horizontal="center" vertical="center"/>
    </xf>
    <xf numFmtId="0" fontId="113" fillId="53" borderId="120" xfId="0" applyFont="1" applyFill="1" applyBorder="1" applyAlignment="1">
      <alignment horizontal="center" vertical="center"/>
    </xf>
    <xf numFmtId="0" fontId="152" fillId="53" borderId="168" xfId="0" applyFont="1" applyFill="1" applyBorder="1" applyAlignment="1">
      <alignment horizontal="left" vertical="center" wrapText="1" indent="1"/>
    </xf>
    <xf numFmtId="0" fontId="85" fillId="52" borderId="158" xfId="0" applyFont="1" applyFill="1" applyBorder="1" applyAlignment="1">
      <alignment horizontal="center" vertical="center"/>
    </xf>
    <xf numFmtId="0" fontId="113" fillId="52" borderId="120" xfId="0" applyFont="1" applyFill="1" applyBorder="1" applyAlignment="1">
      <alignment horizontal="center" vertical="center"/>
    </xf>
    <xf numFmtId="0" fontId="152" fillId="52" borderId="168" xfId="0" applyFont="1" applyFill="1" applyBorder="1" applyAlignment="1">
      <alignment horizontal="left" vertical="center" wrapText="1" indent="1"/>
    </xf>
    <xf numFmtId="0" fontId="151" fillId="2" borderId="162" xfId="0" applyFont="1" applyFill="1" applyBorder="1" applyAlignment="1">
      <alignment horizontal="center" vertical="center"/>
    </xf>
    <xf numFmtId="0" fontId="113" fillId="0" borderId="105" xfId="0" applyFont="1" applyFill="1" applyBorder="1" applyAlignment="1">
      <alignment horizontal="left" vertical="center" indent="1"/>
    </xf>
    <xf numFmtId="0" fontId="152" fillId="0" borderId="254" xfId="0" applyFont="1" applyFill="1" applyBorder="1" applyAlignment="1">
      <alignment horizontal="left" vertical="center" indent="1"/>
    </xf>
    <xf numFmtId="0" fontId="152" fillId="0" borderId="254" xfId="0" applyFont="1" applyFill="1" applyBorder="1" applyAlignment="1">
      <alignment horizontal="left" vertical="center" wrapText="1" indent="1"/>
    </xf>
    <xf numFmtId="0" fontId="153" fillId="2" borderId="169" xfId="0" applyFont="1" applyFill="1" applyBorder="1" applyAlignment="1">
      <alignment horizontal="left" vertical="center" wrapText="1" indent="1"/>
    </xf>
    <xf numFmtId="0" fontId="85" fillId="52" borderId="162" xfId="0" applyFont="1" applyFill="1" applyBorder="1" applyAlignment="1">
      <alignment horizontal="center" vertical="center"/>
    </xf>
    <xf numFmtId="0" fontId="113" fillId="52" borderId="105" xfId="0" applyFont="1" applyFill="1" applyBorder="1" applyAlignment="1">
      <alignment horizontal="center" vertical="center"/>
    </xf>
    <xf numFmtId="0" fontId="152" fillId="52" borderId="169" xfId="0" applyFont="1" applyFill="1" applyBorder="1" applyAlignment="1">
      <alignment horizontal="left" vertical="center" wrapText="1" indent="1"/>
    </xf>
    <xf numFmtId="0" fontId="85" fillId="0" borderId="0" xfId="0" applyFont="1" applyFill="1" applyAlignment="1">
      <alignment horizontal="center"/>
    </xf>
    <xf numFmtId="0" fontId="85" fillId="0" borderId="0" xfId="0" applyFont="1" applyFill="1" applyAlignment="1">
      <alignment horizontal="left" wrapText="1" indent="1"/>
    </xf>
    <xf numFmtId="0" fontId="85" fillId="0" borderId="0" xfId="0" applyFont="1" applyFill="1" applyAlignment="1">
      <alignment horizontal="center" vertical="center"/>
    </xf>
    <xf numFmtId="0" fontId="108" fillId="0" borderId="0" xfId="0" applyFont="1" applyFill="1" applyAlignment="1">
      <alignment horizontal="left" vertical="center" indent="1"/>
    </xf>
    <xf numFmtId="0" fontId="149" fillId="0" borderId="0" xfId="0" applyFont="1" applyFill="1" applyAlignment="1">
      <alignment horizontal="left" vertical="center" indent="1"/>
    </xf>
    <xf numFmtId="0" fontId="108" fillId="0" borderId="0" xfId="0" applyFont="1" applyFill="1" applyAlignment="1">
      <alignment horizontal="left" vertical="center" wrapText="1" indent="1"/>
    </xf>
    <xf numFmtId="0" fontId="5" fillId="47" borderId="0" xfId="0" applyFont="1" applyFill="1" applyAlignment="1">
      <alignment horizontal="left" vertical="center"/>
    </xf>
    <xf numFmtId="0" fontId="83" fillId="2" borderId="0" xfId="0" applyFont="1" applyFill="1" applyAlignment="1">
      <alignment horizontal="left" vertical="center" wrapText="1" indent="1"/>
    </xf>
    <xf numFmtId="0" fontId="84" fillId="2" borderId="0" xfId="0" applyFont="1" applyFill="1" applyAlignment="1">
      <alignment horizontal="left" vertical="center"/>
    </xf>
    <xf numFmtId="0" fontId="84" fillId="2" borderId="0" xfId="0" applyFont="1" applyFill="1" applyAlignment="1">
      <alignment horizontal="left" vertical="center" wrapText="1" indent="1"/>
    </xf>
    <xf numFmtId="0" fontId="85" fillId="15" borderId="0" xfId="17" applyFont="1" applyFill="1" applyBorder="1" applyAlignment="1">
      <alignment horizontal="left" vertical="center" wrapText="1" indent="1"/>
    </xf>
    <xf numFmtId="0" fontId="85" fillId="0" borderId="0" xfId="17" applyFont="1" applyFill="1" applyAlignment="1">
      <alignment horizontal="left" vertical="center" indent="1"/>
    </xf>
    <xf numFmtId="0" fontId="93" fillId="2" borderId="0" xfId="0" applyFont="1" applyFill="1" applyAlignment="1">
      <alignment horizontal="left" vertical="center"/>
    </xf>
    <xf numFmtId="0" fontId="85" fillId="2" borderId="0" xfId="0" applyFont="1" applyFill="1" applyAlignment="1">
      <alignment horizontal="right" vertical="center" wrapText="1" indent="1"/>
    </xf>
    <xf numFmtId="0" fontId="148" fillId="2" borderId="0" xfId="0" applyFont="1" applyFill="1" applyAlignment="1">
      <alignment horizontal="right" vertical="center" wrapText="1" indent="1"/>
    </xf>
    <xf numFmtId="0" fontId="136" fillId="6" borderId="1" xfId="7" applyFont="1" applyFill="1" applyBorder="1" applyAlignment="1">
      <alignment horizontal="left" vertical="center" wrapText="1" indent="1"/>
    </xf>
    <xf numFmtId="0" fontId="160" fillId="6" borderId="1" xfId="7" applyFont="1" applyFill="1" applyBorder="1" applyAlignment="1">
      <alignment horizontal="left" vertical="center" wrapText="1" indent="1"/>
    </xf>
    <xf numFmtId="0" fontId="85" fillId="2" borderId="255" xfId="0" applyFont="1" applyFill="1" applyBorder="1" applyAlignment="1">
      <alignment horizontal="right" vertical="center" wrapText="1" indent="1"/>
    </xf>
    <xf numFmtId="0" fontId="139" fillId="9" borderId="258" xfId="0" applyFont="1" applyFill="1" applyBorder="1" applyAlignment="1">
      <alignment horizontal="left" vertical="center" wrapText="1" indent="1"/>
    </xf>
    <xf numFmtId="0" fontId="143" fillId="9" borderId="259" xfId="0" applyFont="1" applyFill="1" applyBorder="1" applyAlignment="1">
      <alignment horizontal="left" vertical="center" wrapText="1" indent="1"/>
    </xf>
    <xf numFmtId="0" fontId="85" fillId="0" borderId="242" xfId="0" applyFont="1" applyBorder="1" applyAlignment="1">
      <alignment horizontal="left" vertical="center" wrapText="1" indent="1"/>
    </xf>
    <xf numFmtId="0" fontId="85" fillId="0" borderId="133" xfId="0" applyFont="1" applyBorder="1" applyAlignment="1">
      <alignment horizontal="left" vertical="center" wrapText="1" indent="1"/>
    </xf>
    <xf numFmtId="0" fontId="85" fillId="0" borderId="184" xfId="0" applyFont="1" applyBorder="1" applyAlignment="1">
      <alignment horizontal="left" vertical="center" wrapText="1" indent="1"/>
    </xf>
    <xf numFmtId="0" fontId="85" fillId="2" borderId="260" xfId="0" applyFont="1" applyFill="1" applyBorder="1" applyAlignment="1">
      <alignment horizontal="right" vertical="center" wrapText="1" indent="1"/>
    </xf>
    <xf numFmtId="0" fontId="139" fillId="9" borderId="261" xfId="0" applyFont="1" applyFill="1" applyBorder="1" applyAlignment="1">
      <alignment horizontal="left" vertical="center" wrapText="1" indent="1"/>
    </xf>
    <xf numFmtId="0" fontId="143" fillId="9" borderId="262" xfId="0" applyFont="1" applyFill="1" applyBorder="1" applyAlignment="1">
      <alignment horizontal="left" vertical="center" wrapText="1" indent="1"/>
    </xf>
    <xf numFmtId="0" fontId="85" fillId="0" borderId="263" xfId="0" applyFont="1" applyBorder="1" applyAlignment="1">
      <alignment horizontal="left" vertical="center" wrapText="1" indent="1"/>
    </xf>
    <xf numFmtId="0" fontId="85" fillId="0" borderId="186" xfId="0" applyFont="1" applyBorder="1" applyAlignment="1">
      <alignment horizontal="left" vertical="center" wrapText="1" indent="1"/>
    </xf>
    <xf numFmtId="0" fontId="85" fillId="0" borderId="187" xfId="0" applyFont="1" applyBorder="1" applyAlignment="1">
      <alignment horizontal="left" vertical="center" wrapText="1" indent="1"/>
    </xf>
    <xf numFmtId="0" fontId="139" fillId="9" borderId="264" xfId="0" applyFont="1" applyFill="1" applyBorder="1" applyAlignment="1">
      <alignment horizontal="left" vertical="center" wrapText="1" indent="1"/>
    </xf>
    <xf numFmtId="0" fontId="143" fillId="9" borderId="265" xfId="0" applyFont="1" applyFill="1" applyBorder="1" applyAlignment="1">
      <alignment horizontal="left" vertical="center" wrapText="1" indent="1"/>
    </xf>
    <xf numFmtId="0" fontId="85" fillId="0" borderId="251" xfId="0" applyFont="1" applyBorder="1" applyAlignment="1">
      <alignment horizontal="left" vertical="center" wrapText="1" indent="1"/>
    </xf>
    <xf numFmtId="0" fontId="85" fillId="0" borderId="141" xfId="0" applyFont="1" applyBorder="1" applyAlignment="1">
      <alignment horizontal="left" vertical="center" wrapText="1" indent="1"/>
    </xf>
    <xf numFmtId="0" fontId="85" fillId="0" borderId="185" xfId="0" applyFont="1" applyBorder="1" applyAlignment="1">
      <alignment horizontal="left" vertical="center" wrapText="1" indent="1"/>
    </xf>
    <xf numFmtId="0" fontId="139" fillId="50" borderId="267" xfId="0" applyFont="1" applyFill="1" applyBorder="1" applyAlignment="1">
      <alignment horizontal="left" vertical="center" wrapText="1" indent="1"/>
    </xf>
    <xf numFmtId="0" fontId="143" fillId="50" borderId="217" xfId="0" applyFont="1" applyFill="1" applyBorder="1" applyAlignment="1">
      <alignment horizontal="left" vertical="center" wrapText="1" indent="1"/>
    </xf>
    <xf numFmtId="0" fontId="85" fillId="0" borderId="166" xfId="0" applyFont="1" applyBorder="1" applyAlignment="1">
      <alignment horizontal="left" vertical="center" wrapText="1" indent="1"/>
    </xf>
    <xf numFmtId="0" fontId="85" fillId="0" borderId="98" xfId="0" applyFont="1" applyBorder="1" applyAlignment="1">
      <alignment horizontal="left" vertical="center" wrapText="1" indent="1"/>
    </xf>
    <xf numFmtId="0" fontId="85" fillId="0" borderId="167" xfId="0" applyFont="1" applyBorder="1" applyAlignment="1">
      <alignment horizontal="left" vertical="center" wrapText="1" indent="1"/>
    </xf>
    <xf numFmtId="0" fontId="139" fillId="50" borderId="261" xfId="0" applyFont="1" applyFill="1" applyBorder="1" applyAlignment="1">
      <alignment horizontal="left" vertical="center" wrapText="1" indent="1"/>
    </xf>
    <xf numFmtId="0" fontId="143" fillId="50" borderId="269" xfId="0" applyFont="1" applyFill="1" applyBorder="1" applyAlignment="1">
      <alignment horizontal="left" vertical="center" wrapText="1" indent="1"/>
    </xf>
    <xf numFmtId="0" fontId="85" fillId="0" borderId="158" xfId="0" applyFont="1" applyBorder="1" applyAlignment="1">
      <alignment horizontal="left" vertical="center" wrapText="1" indent="1"/>
    </xf>
    <xf numFmtId="0" fontId="85" fillId="0" borderId="120" xfId="0" applyFont="1" applyBorder="1" applyAlignment="1">
      <alignment horizontal="left" vertical="center" wrapText="1" indent="1"/>
    </xf>
    <xf numFmtId="0" fontId="85" fillId="0" borderId="168" xfId="0" applyFont="1" applyBorder="1" applyAlignment="1">
      <alignment horizontal="left" vertical="center" wrapText="1" indent="1"/>
    </xf>
    <xf numFmtId="0" fontId="151" fillId="2" borderId="260" xfId="0" applyFont="1" applyFill="1" applyBorder="1" applyAlignment="1">
      <alignment horizontal="right" vertical="center" wrapText="1" indent="1"/>
    </xf>
    <xf numFmtId="0" fontId="85" fillId="0" borderId="270" xfId="0" applyFont="1" applyBorder="1" applyAlignment="1">
      <alignment horizontal="left" vertical="center" wrapText="1" indent="1"/>
    </xf>
    <xf numFmtId="0" fontId="83" fillId="0" borderId="168" xfId="0" applyFont="1" applyBorder="1" applyAlignment="1">
      <alignment horizontal="left" vertical="center" wrapText="1" indent="1"/>
    </xf>
    <xf numFmtId="0" fontId="162" fillId="0" borderId="168" xfId="0" applyFont="1" applyBorder="1" applyAlignment="1">
      <alignment horizontal="left" vertical="center" wrapText="1" indent="1"/>
    </xf>
    <xf numFmtId="0" fontId="139" fillId="50" borderId="222" xfId="0" applyFont="1" applyFill="1" applyBorder="1" applyAlignment="1">
      <alignment horizontal="left" vertical="center" wrapText="1" indent="1"/>
    </xf>
    <xf numFmtId="0" fontId="143" fillId="50" borderId="178" xfId="0" applyFont="1" applyFill="1" applyBorder="1" applyAlignment="1">
      <alignment horizontal="left" vertical="center" wrapText="1" indent="1"/>
    </xf>
    <xf numFmtId="0" fontId="85" fillId="0" borderId="162" xfId="0" applyFont="1" applyBorder="1" applyAlignment="1">
      <alignment horizontal="left" vertical="center" wrapText="1" indent="1"/>
    </xf>
    <xf numFmtId="0" fontId="85" fillId="0" borderId="105" xfId="0" applyFont="1" applyBorder="1" applyAlignment="1">
      <alignment horizontal="left" vertical="center" wrapText="1" indent="1"/>
    </xf>
    <xf numFmtId="0" fontId="85" fillId="0" borderId="169" xfId="0" applyFont="1" applyBorder="1" applyAlignment="1">
      <alignment horizontal="left" vertical="center" wrapText="1" indent="1"/>
    </xf>
    <xf numFmtId="0" fontId="139" fillId="4" borderId="261" xfId="0" applyFont="1" applyFill="1" applyBorder="1" applyAlignment="1">
      <alignment horizontal="left" vertical="center" wrapText="1" indent="1"/>
    </xf>
    <xf numFmtId="0" fontId="143" fillId="4" borderId="272" xfId="0" applyFont="1" applyFill="1" applyBorder="1" applyAlignment="1">
      <alignment horizontal="left" vertical="center" wrapText="1" indent="1"/>
    </xf>
    <xf numFmtId="0" fontId="85" fillId="2" borderId="273" xfId="0" applyFont="1" applyFill="1" applyBorder="1" applyAlignment="1">
      <alignment horizontal="left" vertical="center" wrapText="1" indent="1"/>
    </xf>
    <xf numFmtId="0" fontId="156" fillId="2" borderId="274" xfId="0" applyFont="1" applyFill="1" applyBorder="1" applyAlignment="1">
      <alignment horizontal="left" vertical="center" wrapText="1" indent="1"/>
    </xf>
    <xf numFmtId="0" fontId="85" fillId="2" borderId="274" xfId="0" applyFont="1" applyFill="1" applyBorder="1" applyAlignment="1">
      <alignment horizontal="left" vertical="center" wrapText="1" indent="1"/>
    </xf>
    <xf numFmtId="0" fontId="85" fillId="2" borderId="275" xfId="0" applyFont="1" applyFill="1" applyBorder="1" applyAlignment="1">
      <alignment horizontal="left" vertical="center" wrapText="1" indent="1"/>
    </xf>
    <xf numFmtId="0" fontId="85" fillId="2" borderId="276" xfId="0" applyFont="1" applyFill="1" applyBorder="1" applyAlignment="1">
      <alignment horizontal="left" vertical="center" wrapText="1" indent="1"/>
    </xf>
    <xf numFmtId="0" fontId="156" fillId="2" borderId="119" xfId="0" applyFont="1" applyFill="1" applyBorder="1" applyAlignment="1">
      <alignment horizontal="left" vertical="center" wrapText="1" indent="1"/>
    </xf>
    <xf numFmtId="0" fontId="85" fillId="2" borderId="119" xfId="0" applyFont="1" applyFill="1" applyBorder="1" applyAlignment="1">
      <alignment horizontal="left" vertical="center" wrapText="1" indent="1"/>
    </xf>
    <xf numFmtId="0" fontId="85" fillId="2" borderId="277" xfId="0" applyFont="1" applyFill="1" applyBorder="1" applyAlignment="1">
      <alignment horizontal="left" vertical="center" wrapText="1" indent="1"/>
    </xf>
    <xf numFmtId="0" fontId="85" fillId="2" borderId="278" xfId="0" applyFont="1" applyFill="1" applyBorder="1" applyAlignment="1">
      <alignment horizontal="left" vertical="center" wrapText="1" indent="1"/>
    </xf>
    <xf numFmtId="0" fontId="85" fillId="2" borderId="279" xfId="0" applyFont="1" applyFill="1" applyBorder="1" applyAlignment="1">
      <alignment horizontal="left" vertical="center" wrapText="1" indent="1"/>
    </xf>
    <xf numFmtId="0" fontId="85" fillId="2" borderId="280" xfId="0" applyFont="1" applyFill="1" applyBorder="1" applyAlignment="1">
      <alignment horizontal="left" vertical="center" wrapText="1" indent="1"/>
    </xf>
    <xf numFmtId="0" fontId="139" fillId="3" borderId="261" xfId="0" applyFont="1" applyFill="1" applyBorder="1" applyAlignment="1">
      <alignment horizontal="left" vertical="center" wrapText="1" indent="1"/>
    </xf>
    <xf numFmtId="0" fontId="143" fillId="3" borderId="272" xfId="0" applyFont="1" applyFill="1" applyBorder="1" applyAlignment="1">
      <alignment horizontal="left" vertical="center" wrapText="1" indent="1"/>
    </xf>
    <xf numFmtId="0" fontId="85" fillId="2" borderId="281" xfId="0" applyFont="1" applyFill="1" applyBorder="1" applyAlignment="1">
      <alignment horizontal="left" vertical="center" wrapText="1" indent="1"/>
    </xf>
    <xf numFmtId="0" fontId="85" fillId="2" borderId="283" xfId="0" applyFont="1" applyFill="1" applyBorder="1" applyAlignment="1">
      <alignment horizontal="left" vertical="center" wrapText="1" indent="1"/>
    </xf>
    <xf numFmtId="0" fontId="138" fillId="47" borderId="0" xfId="0" applyFont="1" applyFill="1" applyBorder="1" applyAlignment="1">
      <alignment horizontal="left" vertical="top" wrapText="1" indent="1"/>
    </xf>
    <xf numFmtId="0" fontId="85" fillId="2" borderId="284" xfId="0" applyFont="1" applyFill="1" applyBorder="1" applyAlignment="1">
      <alignment horizontal="left" vertical="center" wrapText="1" indent="1"/>
    </xf>
    <xf numFmtId="0" fontId="143" fillId="9" borderId="272" xfId="0" applyFont="1" applyFill="1" applyBorder="1" applyAlignment="1">
      <alignment horizontal="left" vertical="center" wrapText="1" indent="1"/>
    </xf>
    <xf numFmtId="0" fontId="85" fillId="2" borderId="285" xfId="0" applyFont="1" applyFill="1" applyBorder="1" applyAlignment="1">
      <alignment horizontal="left" vertical="center" wrapText="1" indent="1"/>
    </xf>
    <xf numFmtId="0" fontId="161" fillId="9" borderId="261" xfId="0" applyFont="1" applyFill="1" applyBorder="1" applyAlignment="1">
      <alignment horizontal="left" vertical="center" wrapText="1" indent="1"/>
    </xf>
    <xf numFmtId="0" fontId="161" fillId="9" borderId="269" xfId="0" applyFont="1" applyFill="1" applyBorder="1" applyAlignment="1">
      <alignment horizontal="left" vertical="center" wrapText="1" indent="1"/>
    </xf>
    <xf numFmtId="0" fontId="85" fillId="2" borderId="286" xfId="0" applyFont="1" applyFill="1" applyBorder="1" applyAlignment="1">
      <alignment horizontal="left" vertical="center" wrapText="1" indent="1"/>
    </xf>
    <xf numFmtId="0" fontId="85" fillId="2" borderId="287" xfId="0" applyFont="1" applyFill="1" applyBorder="1" applyAlignment="1">
      <alignment horizontal="left" vertical="center" wrapText="1" indent="1"/>
    </xf>
    <xf numFmtId="0" fontId="85" fillId="2" borderId="288" xfId="0" applyFont="1" applyFill="1" applyBorder="1" applyAlignment="1">
      <alignment horizontal="left" vertical="center" wrapText="1" indent="1"/>
    </xf>
    <xf numFmtId="0" fontId="85" fillId="2" borderId="289" xfId="0" applyFont="1" applyFill="1" applyBorder="1" applyAlignment="1">
      <alignment horizontal="left" vertical="center" wrapText="1" indent="1"/>
    </xf>
    <xf numFmtId="0" fontId="85" fillId="2" borderId="290" xfId="0" applyFont="1" applyFill="1" applyBorder="1" applyAlignment="1">
      <alignment horizontal="left" vertical="center" wrapText="1" indent="1"/>
    </xf>
    <xf numFmtId="0" fontId="85" fillId="2" borderId="292" xfId="0" applyFont="1" applyFill="1" applyBorder="1" applyAlignment="1">
      <alignment horizontal="left" vertical="center" wrapText="1" indent="1"/>
    </xf>
    <xf numFmtId="0" fontId="85" fillId="0" borderId="0" xfId="0" applyFont="1" applyFill="1" applyAlignment="1">
      <alignment horizontal="right" vertical="center" wrapText="1" indent="1"/>
    </xf>
    <xf numFmtId="0" fontId="5" fillId="47" borderId="0" xfId="0" applyFont="1" applyFill="1" applyAlignment="1">
      <alignment horizontal="left" vertical="center" indent="1"/>
    </xf>
    <xf numFmtId="0" fontId="5" fillId="47" borderId="0" xfId="0" applyFont="1" applyFill="1" applyAlignment="1" applyProtection="1">
      <alignment horizontal="left" vertical="center" indent="1"/>
      <protection locked="0"/>
    </xf>
    <xf numFmtId="0" fontId="5" fillId="0" borderId="0" xfId="0" applyFont="1" applyFill="1" applyAlignment="1">
      <alignment horizontal="left" vertical="center" indent="1"/>
    </xf>
    <xf numFmtId="0" fontId="5" fillId="0" borderId="0" xfId="0" applyFont="1" applyFill="1" applyAlignment="1">
      <alignment horizontal="left" vertical="center" wrapText="1" indent="1"/>
    </xf>
    <xf numFmtId="0" fontId="5" fillId="0" borderId="0" xfId="0" applyFont="1" applyFill="1" applyBorder="1" applyAlignment="1">
      <alignment horizontal="left" vertical="center" wrapText="1" indent="1"/>
    </xf>
    <xf numFmtId="0" fontId="7" fillId="6" borderId="0" xfId="0" applyFont="1" applyFill="1" applyAlignment="1" applyProtection="1">
      <alignment horizontal="left" vertical="center" indent="1"/>
      <protection locked="0"/>
    </xf>
    <xf numFmtId="0" fontId="7" fillId="0" borderId="0" xfId="0" applyFont="1" applyFill="1" applyAlignment="1">
      <alignment horizontal="left" vertical="center" indent="1"/>
    </xf>
    <xf numFmtId="0" fontId="6" fillId="0" borderId="0" xfId="0" applyFont="1" applyFill="1" applyAlignment="1">
      <alignment horizontal="left" vertical="center" wrapText="1" indent="1"/>
    </xf>
    <xf numFmtId="0" fontId="6" fillId="0" borderId="0" xfId="0" applyFont="1" applyFill="1" applyBorder="1" applyAlignment="1">
      <alignment horizontal="left" vertical="center" wrapText="1" indent="1"/>
    </xf>
    <xf numFmtId="0" fontId="84" fillId="2" borderId="0" xfId="0" applyFont="1" applyFill="1" applyAlignment="1" applyProtection="1">
      <alignment horizontal="left" vertical="center" indent="1"/>
      <protection locked="0"/>
    </xf>
    <xf numFmtId="0" fontId="84" fillId="0" borderId="0" xfId="0" applyFont="1" applyFill="1" applyAlignment="1">
      <alignment horizontal="left" vertical="center" indent="1"/>
    </xf>
    <xf numFmtId="0" fontId="26" fillId="0" borderId="0" xfId="16" applyFont="1" applyFill="1" applyBorder="1" applyAlignment="1">
      <alignment horizontal="left" vertical="center" wrapText="1" indent="1"/>
    </xf>
    <xf numFmtId="0" fontId="26" fillId="0" borderId="0" xfId="16" applyFont="1" applyFill="1" applyAlignment="1">
      <alignment horizontal="left" vertical="center" indent="1"/>
    </xf>
    <xf numFmtId="0" fontId="93" fillId="2" borderId="0" xfId="0" applyFont="1" applyFill="1" applyAlignment="1">
      <alignment horizontal="left" vertical="center" indent="1"/>
    </xf>
    <xf numFmtId="0" fontId="8" fillId="15" borderId="0" xfId="16" applyFont="1" applyFill="1" applyBorder="1" applyAlignment="1">
      <alignment horizontal="left" vertical="center" wrapText="1" indent="1"/>
    </xf>
    <xf numFmtId="0" fontId="110" fillId="2" borderId="0" xfId="18" applyFont="1" applyFill="1" applyAlignment="1">
      <alignment horizontal="left" vertical="center" indent="1"/>
    </xf>
    <xf numFmtId="0" fontId="68" fillId="15" borderId="0" xfId="16" applyFont="1" applyFill="1" applyBorder="1" applyAlignment="1">
      <alignment horizontal="left" vertical="center" wrapText="1" indent="1"/>
    </xf>
    <xf numFmtId="0" fontId="8" fillId="0" borderId="0" xfId="16" quotePrefix="1" applyFont="1" applyFill="1" applyAlignment="1">
      <alignment horizontal="left" vertical="center" wrapText="1" indent="1"/>
    </xf>
    <xf numFmtId="0" fontId="8" fillId="0" borderId="0" xfId="16" quotePrefix="1" applyFont="1" applyFill="1" applyAlignment="1">
      <alignment horizontal="left" vertical="center" indent="1"/>
    </xf>
    <xf numFmtId="0" fontId="8" fillId="0" borderId="0" xfId="18" applyFont="1" applyFill="1" applyAlignment="1">
      <alignment horizontal="left" indent="1"/>
    </xf>
    <xf numFmtId="0" fontId="10" fillId="2" borderId="0" xfId="18" applyFont="1" applyFill="1" applyAlignment="1">
      <alignment horizontal="left" vertical="center" indent="1"/>
    </xf>
    <xf numFmtId="0" fontId="136" fillId="18" borderId="26" xfId="18" applyFont="1" applyFill="1" applyBorder="1" applyAlignment="1">
      <alignment horizontal="left" vertical="center" wrapText="1" indent="1"/>
    </xf>
    <xf numFmtId="0" fontId="10" fillId="0" borderId="0" xfId="18" applyFont="1" applyFill="1" applyAlignment="1">
      <alignment horizontal="left" vertical="center" indent="1"/>
    </xf>
    <xf numFmtId="0" fontId="8" fillId="2" borderId="0" xfId="18" applyFont="1" applyFill="1" applyAlignment="1">
      <alignment horizontal="left" vertical="center" wrapText="1" indent="1"/>
    </xf>
    <xf numFmtId="0" fontId="8" fillId="2" borderId="0" xfId="18" applyFont="1" applyFill="1" applyAlignment="1">
      <alignment horizontal="left" vertical="center" indent="1"/>
    </xf>
    <xf numFmtId="0" fontId="8" fillId="0" borderId="0" xfId="18" applyFont="1" applyFill="1" applyAlignment="1">
      <alignment horizontal="left" vertical="center" wrapText="1" indent="1"/>
    </xf>
    <xf numFmtId="0" fontId="163" fillId="2" borderId="80" xfId="18" applyFont="1" applyFill="1" applyBorder="1" applyAlignment="1">
      <alignment horizontal="left" vertical="center" wrapText="1" indent="1"/>
    </xf>
    <xf numFmtId="49" fontId="164" fillId="2" borderId="81" xfId="18" applyNumberFormat="1" applyFont="1" applyFill="1" applyBorder="1" applyAlignment="1">
      <alignment horizontal="left" vertical="center" wrapText="1" indent="1"/>
    </xf>
    <xf numFmtId="0" fontId="130" fillId="2" borderId="82" xfId="15" applyFont="1" applyFill="1" applyBorder="1" applyAlignment="1">
      <alignment horizontal="left" vertical="center" wrapText="1" indent="1"/>
    </xf>
    <xf numFmtId="0" fontId="8" fillId="0" borderId="0" xfId="18" applyFont="1" applyFill="1" applyAlignment="1">
      <alignment horizontal="left" vertical="center" indent="1"/>
    </xf>
    <xf numFmtId="49" fontId="8" fillId="2" borderId="82" xfId="18" applyNumberFormat="1" applyFont="1" applyFill="1" applyBorder="1" applyAlignment="1">
      <alignment horizontal="left" vertical="center" wrapText="1" indent="1"/>
    </xf>
    <xf numFmtId="0" fontId="163" fillId="60" borderId="80" xfId="0" applyFont="1" applyFill="1" applyBorder="1" applyAlignment="1">
      <alignment horizontal="left" vertical="center" wrapText="1" indent="1"/>
    </xf>
    <xf numFmtId="0" fontId="10" fillId="2" borderId="80" xfId="18" applyFont="1" applyFill="1" applyBorder="1" applyAlignment="1">
      <alignment horizontal="left" vertical="center" wrapText="1" indent="1"/>
    </xf>
    <xf numFmtId="49" fontId="8" fillId="2" borderId="81" xfId="18" applyNumberFormat="1" applyFont="1" applyFill="1" applyBorder="1" applyAlignment="1">
      <alignment horizontal="left" vertical="center" wrapText="1" indent="1"/>
    </xf>
    <xf numFmtId="0" fontId="86" fillId="2" borderId="82" xfId="15" applyFill="1" applyBorder="1" applyAlignment="1">
      <alignment horizontal="left" vertical="center" wrapText="1" indent="1"/>
    </xf>
    <xf numFmtId="0" fontId="10" fillId="2" borderId="0" xfId="18" applyFont="1" applyFill="1" applyAlignment="1">
      <alignment horizontal="left" vertical="center" wrapText="1" indent="1"/>
    </xf>
    <xf numFmtId="0" fontId="10" fillId="2" borderId="0" xfId="18" applyFont="1" applyFill="1" applyBorder="1" applyAlignment="1">
      <alignment horizontal="left" vertical="center" wrapText="1" indent="1"/>
    </xf>
    <xf numFmtId="0" fontId="153" fillId="2" borderId="0" xfId="18" applyFont="1" applyFill="1" applyBorder="1" applyAlignment="1">
      <alignment horizontal="left" vertical="center" wrapText="1" indent="1"/>
    </xf>
    <xf numFmtId="0" fontId="8" fillId="2" borderId="0" xfId="18" applyFont="1" applyFill="1" applyBorder="1" applyAlignment="1">
      <alignment horizontal="left" vertical="center" wrapText="1" indent="1"/>
    </xf>
    <xf numFmtId="0" fontId="10" fillId="2" borderId="84" xfId="18" applyFont="1" applyFill="1" applyBorder="1" applyAlignment="1">
      <alignment horizontal="left" vertical="center" wrapText="1" indent="1"/>
    </xf>
    <xf numFmtId="0" fontId="164" fillId="2" borderId="83" xfId="18" applyFont="1" applyFill="1" applyBorder="1" applyAlignment="1">
      <alignment horizontal="left" vertical="center" wrapText="1" indent="1"/>
    </xf>
    <xf numFmtId="0" fontId="170" fillId="2" borderId="82" xfId="18" applyFont="1" applyFill="1" applyBorder="1" applyAlignment="1">
      <alignment horizontal="left" vertical="center" wrapText="1" indent="1"/>
    </xf>
    <xf numFmtId="0" fontId="0" fillId="2" borderId="0" xfId="0" applyFill="1" applyAlignment="1">
      <alignment horizontal="left" vertical="center" indent="1"/>
    </xf>
    <xf numFmtId="0" fontId="27" fillId="2" borderId="80" xfId="0" applyFont="1" applyFill="1" applyBorder="1" applyAlignment="1">
      <alignment horizontal="left" vertical="center" wrapText="1" indent="1"/>
    </xf>
    <xf numFmtId="0" fontId="165" fillId="2" borderId="81" xfId="0" applyFont="1" applyFill="1" applyBorder="1" applyAlignment="1">
      <alignment horizontal="left" vertical="center" wrapText="1" indent="1"/>
    </xf>
    <xf numFmtId="0" fontId="133" fillId="2" borderId="82" xfId="0" applyFont="1" applyFill="1" applyBorder="1" applyAlignment="1">
      <alignment horizontal="left" vertical="center" indent="1"/>
    </xf>
    <xf numFmtId="0" fontId="0" fillId="0" borderId="0" xfId="0" applyFill="1" applyAlignment="1">
      <alignment horizontal="left" vertical="center" indent="1"/>
    </xf>
    <xf numFmtId="0" fontId="0" fillId="2" borderId="0" xfId="0" applyFill="1" applyAlignment="1">
      <alignment horizontal="left" vertical="center" wrapText="1" indent="1"/>
    </xf>
    <xf numFmtId="0" fontId="0" fillId="0" borderId="0" xfId="0" applyFill="1" applyAlignment="1">
      <alignment horizontal="left" vertical="center" wrapText="1" indent="1"/>
    </xf>
    <xf numFmtId="0" fontId="8" fillId="2" borderId="0" xfId="18" applyFont="1" applyFill="1" applyAlignment="1">
      <alignment horizontal="left" indent="1"/>
    </xf>
    <xf numFmtId="0" fontId="8" fillId="2" borderId="81" xfId="18" applyFont="1" applyFill="1" applyBorder="1" applyAlignment="1">
      <alignment horizontal="left" vertical="center" wrapText="1" indent="1"/>
    </xf>
    <xf numFmtId="0" fontId="86" fillId="2" borderId="81" xfId="15" applyFill="1" applyBorder="1" applyAlignment="1">
      <alignment horizontal="left" vertical="center" wrapText="1" indent="1"/>
    </xf>
    <xf numFmtId="0" fontId="0" fillId="2" borderId="81" xfId="0" applyFont="1" applyFill="1" applyBorder="1" applyAlignment="1">
      <alignment horizontal="left" vertical="center" wrapText="1" indent="1"/>
    </xf>
    <xf numFmtId="0" fontId="155" fillId="2" borderId="0" xfId="18" applyFont="1" applyFill="1" applyAlignment="1">
      <alignment horizontal="left" vertical="center" wrapText="1" indent="1"/>
    </xf>
    <xf numFmtId="0" fontId="8" fillId="2" borderId="0" xfId="18" applyFont="1" applyFill="1" applyAlignment="1">
      <alignment horizontal="left" wrapText="1" indent="1"/>
    </xf>
    <xf numFmtId="0" fontId="0" fillId="0" borderId="0" xfId="0" applyFill="1" applyAlignment="1">
      <alignment horizontal="left" indent="1"/>
    </xf>
    <xf numFmtId="0" fontId="95" fillId="0" borderId="11" xfId="0" applyFont="1" applyBorder="1" applyAlignment="1">
      <alignment horizontal="left" vertical="center" wrapText="1" indent="1"/>
    </xf>
    <xf numFmtId="0" fontId="139" fillId="50" borderId="222" xfId="0" applyFont="1" applyFill="1" applyBorder="1" applyAlignment="1">
      <alignment horizontal="center" vertical="center" wrapText="1"/>
    </xf>
    <xf numFmtId="0" fontId="139" fillId="50" borderId="179" xfId="0" applyFont="1" applyFill="1" applyBorder="1" applyAlignment="1">
      <alignment horizontal="center" vertical="center" wrapText="1"/>
    </xf>
    <xf numFmtId="0" fontId="139" fillId="50" borderId="178" xfId="0" applyFont="1" applyFill="1" applyBorder="1" applyAlignment="1">
      <alignment horizontal="center" vertical="center" wrapText="1"/>
    </xf>
    <xf numFmtId="0" fontId="140" fillId="50" borderId="298" xfId="0" applyFont="1" applyFill="1" applyBorder="1" applyAlignment="1">
      <alignment horizontal="center" vertical="center" wrapText="1"/>
    </xf>
    <xf numFmtId="0" fontId="144" fillId="50" borderId="298" xfId="0" applyFont="1" applyFill="1" applyBorder="1" applyAlignment="1">
      <alignment horizontal="center" vertical="center" wrapText="1"/>
    </xf>
    <xf numFmtId="0" fontId="140" fillId="50" borderId="300" xfId="0" applyFont="1" applyFill="1" applyBorder="1" applyAlignment="1">
      <alignment horizontal="center" vertical="center" wrapText="1"/>
    </xf>
    <xf numFmtId="0" fontId="140" fillId="50" borderId="301" xfId="0" applyFont="1" applyFill="1" applyBorder="1" applyAlignment="1">
      <alignment horizontal="center" vertical="center" wrapText="1"/>
    </xf>
    <xf numFmtId="0" fontId="139" fillId="9" borderId="222" xfId="0" applyFont="1" applyFill="1" applyBorder="1" applyAlignment="1">
      <alignment horizontal="center" vertical="center" wrapText="1"/>
    </xf>
    <xf numFmtId="0" fontId="140" fillId="9" borderId="226" xfId="0" applyFont="1" applyFill="1" applyBorder="1" applyAlignment="1">
      <alignment horizontal="center" vertical="center" wrapText="1"/>
    </xf>
    <xf numFmtId="0" fontId="139" fillId="50" borderId="221" xfId="0" applyFont="1" applyFill="1" applyBorder="1" applyAlignment="1">
      <alignment horizontal="center" vertical="center" wrapText="1"/>
    </xf>
    <xf numFmtId="0" fontId="140" fillId="50" borderId="299" xfId="0" applyFont="1" applyFill="1" applyBorder="1" applyAlignment="1">
      <alignment horizontal="center" vertical="center" wrapText="1"/>
    </xf>
    <xf numFmtId="0" fontId="171" fillId="2" borderId="0" xfId="7" applyFont="1" applyFill="1" applyAlignment="1">
      <alignment horizontal="left" vertical="center" indent="1"/>
    </xf>
    <xf numFmtId="0" fontId="57" fillId="2" borderId="0" xfId="7" applyFont="1" applyFill="1" applyAlignment="1">
      <alignment horizontal="left" vertical="center" indent="1"/>
    </xf>
    <xf numFmtId="0" fontId="172" fillId="2" borderId="0" xfId="2" applyFont="1" applyFill="1" applyAlignment="1">
      <alignment horizontal="center" vertical="center" wrapText="1"/>
    </xf>
    <xf numFmtId="49" fontId="165" fillId="2" borderId="80" xfId="0" applyNumberFormat="1" applyFont="1" applyFill="1" applyBorder="1" applyAlignment="1">
      <alignment horizontal="left" vertical="center" wrapText="1" indent="1"/>
    </xf>
    <xf numFmtId="49" fontId="165" fillId="2" borderId="83" xfId="0" applyNumberFormat="1" applyFont="1" applyFill="1" applyBorder="1" applyAlignment="1">
      <alignment horizontal="left" vertical="center" wrapText="1" indent="1"/>
    </xf>
    <xf numFmtId="0" fontId="133" fillId="2" borderId="82" xfId="0" applyFont="1" applyFill="1" applyBorder="1" applyAlignment="1">
      <alignment horizontal="left" vertical="center" wrapText="1" indent="1"/>
    </xf>
    <xf numFmtId="0" fontId="165" fillId="2" borderId="83" xfId="0" applyFont="1" applyFill="1" applyBorder="1" applyAlignment="1">
      <alignment horizontal="left" vertical="center" wrapText="1" indent="1"/>
    </xf>
    <xf numFmtId="0" fontId="86" fillId="2" borderId="85" xfId="15" applyFill="1" applyBorder="1" applyAlignment="1">
      <alignment horizontal="left" vertical="center" wrapText="1" indent="1"/>
    </xf>
    <xf numFmtId="0" fontId="21" fillId="0" borderId="11" xfId="0" applyFont="1" applyBorder="1" applyAlignment="1">
      <alignment horizontal="left" vertical="center" wrapText="1" indent="1"/>
    </xf>
    <xf numFmtId="0" fontId="8" fillId="0" borderId="302" xfId="0" applyFont="1" applyBorder="1" applyAlignment="1">
      <alignment horizontal="center" vertical="center" wrapText="1"/>
    </xf>
    <xf numFmtId="0" fontId="8" fillId="0" borderId="303" xfId="0" applyFont="1" applyBorder="1" applyAlignment="1">
      <alignment horizontal="center" vertical="center" wrapText="1"/>
    </xf>
    <xf numFmtId="0" fontId="71" fillId="2" borderId="70" xfId="2" applyFont="1" applyFill="1" applyBorder="1" applyAlignment="1">
      <alignment horizontal="center" vertical="center" wrapText="1"/>
    </xf>
    <xf numFmtId="0" fontId="71" fillId="2" borderId="70" xfId="2" applyFont="1" applyFill="1" applyBorder="1" applyAlignment="1">
      <alignment horizontal="left" vertical="center" wrapText="1" indent="1"/>
    </xf>
    <xf numFmtId="0" fontId="70" fillId="2" borderId="72" xfId="2" applyFont="1" applyFill="1" applyBorder="1" applyAlignment="1">
      <alignment horizontal="left" vertical="center" wrapText="1" indent="1"/>
    </xf>
    <xf numFmtId="0" fontId="76" fillId="2" borderId="72" xfId="2" applyFont="1" applyFill="1" applyBorder="1" applyAlignment="1">
      <alignment horizontal="left" vertical="center" indent="1"/>
    </xf>
    <xf numFmtId="0" fontId="8" fillId="15" borderId="0" xfId="2" applyFont="1" applyFill="1" applyAlignment="1">
      <alignment horizontal="center" vertical="center" wrapText="1"/>
    </xf>
    <xf numFmtId="0" fontId="58" fillId="2" borderId="0" xfId="2" applyFont="1" applyFill="1" applyAlignment="1">
      <alignment horizontal="center" wrapText="1"/>
    </xf>
    <xf numFmtId="0" fontId="58" fillId="2" borderId="0" xfId="2" applyFont="1" applyFill="1" applyAlignment="1">
      <alignment horizontal="left" wrapText="1"/>
    </xf>
    <xf numFmtId="0" fontId="72" fillId="2" borderId="0" xfId="2" applyFont="1" applyFill="1" applyAlignment="1">
      <alignment horizontal="left" vertical="center"/>
    </xf>
    <xf numFmtId="0" fontId="58" fillId="2" borderId="0" xfId="2" applyFont="1" applyFill="1" applyAlignment="1">
      <alignment horizontal="left" vertical="center"/>
    </xf>
    <xf numFmtId="0" fontId="71" fillId="2" borderId="56" xfId="8" applyNumberFormat="1" applyFont="1" applyFill="1" applyBorder="1" applyAlignment="1">
      <alignment horizontal="center" vertical="center" wrapText="1"/>
    </xf>
    <xf numFmtId="0" fontId="71" fillId="2" borderId="13" xfId="8" applyNumberFormat="1" applyFont="1" applyFill="1" applyBorder="1" applyAlignment="1">
      <alignment horizontal="center" vertical="center" wrapText="1"/>
    </xf>
    <xf numFmtId="0" fontId="71" fillId="2" borderId="60" xfId="8" applyNumberFormat="1" applyFont="1" applyFill="1" applyBorder="1" applyAlignment="1">
      <alignment horizontal="center" vertical="center" wrapText="1"/>
    </xf>
    <xf numFmtId="0" fontId="71" fillId="2" borderId="64" xfId="8" applyNumberFormat="1" applyFont="1" applyFill="1" applyBorder="1" applyAlignment="1">
      <alignment horizontal="center" vertical="center" wrapText="1"/>
    </xf>
    <xf numFmtId="0" fontId="71" fillId="2" borderId="66" xfId="8" applyNumberFormat="1" applyFont="1" applyFill="1" applyBorder="1" applyAlignment="1">
      <alignment horizontal="center" vertical="center" wrapText="1"/>
    </xf>
    <xf numFmtId="0" fontId="71" fillId="2" borderId="70" xfId="8" applyNumberFormat="1" applyFont="1" applyFill="1" applyBorder="1" applyAlignment="1">
      <alignment horizontal="center" vertical="center" wrapText="1"/>
    </xf>
    <xf numFmtId="0" fontId="19" fillId="2" borderId="76" xfId="8" applyFont="1" applyFill="1" applyBorder="1" applyAlignment="1">
      <alignment horizontal="center" vertical="center" wrapText="1"/>
    </xf>
    <xf numFmtId="0" fontId="58" fillId="2" borderId="0" xfId="8" applyFont="1" applyFill="1" applyAlignment="1">
      <alignment horizontal="center" wrapText="1"/>
    </xf>
    <xf numFmtId="0" fontId="58" fillId="0" borderId="0" xfId="8" applyFont="1" applyAlignment="1">
      <alignment horizontal="center" wrapText="1"/>
    </xf>
    <xf numFmtId="49" fontId="74" fillId="2" borderId="78" xfId="2" applyNumberFormat="1" applyFont="1" applyFill="1" applyBorder="1" applyAlignment="1">
      <alignment horizontal="center" vertical="center" wrapText="1"/>
    </xf>
    <xf numFmtId="49" fontId="44" fillId="2" borderId="78" xfId="8" applyNumberFormat="1" applyFont="1" applyFill="1" applyBorder="1" applyAlignment="1">
      <alignment horizontal="left" vertical="center" indent="1"/>
    </xf>
    <xf numFmtId="0" fontId="174" fillId="2" borderId="0" xfId="2" applyFont="1" applyFill="1" applyAlignment="1">
      <alignment horizontal="left" vertical="center"/>
    </xf>
    <xf numFmtId="49" fontId="76" fillId="2" borderId="78" xfId="8" applyNumberFormat="1" applyFont="1" applyFill="1" applyBorder="1" applyAlignment="1">
      <alignment horizontal="left" vertical="center" wrapText="1" indent="1"/>
    </xf>
    <xf numFmtId="0" fontId="43" fillId="2" borderId="71" xfId="2" applyFont="1" applyFill="1" applyBorder="1" applyAlignment="1">
      <alignment horizontal="center" vertical="center"/>
    </xf>
    <xf numFmtId="0" fontId="175" fillId="10" borderId="26" xfId="8" applyNumberFormat="1" applyFont="1" applyFill="1" applyBorder="1" applyAlignment="1">
      <alignment horizontal="center" vertical="center"/>
    </xf>
    <xf numFmtId="0" fontId="175" fillId="7" borderId="26" xfId="8" applyNumberFormat="1" applyFont="1" applyFill="1" applyBorder="1" applyAlignment="1">
      <alignment horizontal="center" vertical="center"/>
    </xf>
    <xf numFmtId="0" fontId="175" fillId="16" borderId="26" xfId="8" applyNumberFormat="1" applyFont="1" applyFill="1" applyBorder="1" applyAlignment="1">
      <alignment horizontal="center" vertical="center"/>
    </xf>
    <xf numFmtId="0" fontId="175" fillId="11" borderId="26" xfId="8" applyNumberFormat="1" applyFont="1" applyFill="1" applyBorder="1" applyAlignment="1">
      <alignment horizontal="center" vertical="center"/>
    </xf>
    <xf numFmtId="0" fontId="176" fillId="12" borderId="26" xfId="8" applyNumberFormat="1" applyFont="1" applyFill="1" applyBorder="1" applyAlignment="1">
      <alignment horizontal="center" vertical="center"/>
    </xf>
    <xf numFmtId="0" fontId="175" fillId="17" borderId="26" xfId="8" applyFont="1" applyFill="1" applyBorder="1" applyAlignment="1">
      <alignment horizontal="center" vertical="center"/>
    </xf>
    <xf numFmtId="0" fontId="8" fillId="2" borderId="14" xfId="2" applyFont="1" applyFill="1" applyBorder="1" applyAlignment="1">
      <alignment horizontal="center" vertical="center"/>
    </xf>
    <xf numFmtId="49" fontId="68" fillId="2" borderId="78" xfId="8" applyNumberFormat="1" applyFont="1" applyFill="1" applyBorder="1" applyAlignment="1">
      <alignment horizontal="left" vertical="center" wrapText="1" indent="1"/>
    </xf>
    <xf numFmtId="0" fontId="176" fillId="12" borderId="26" xfId="2" applyFont="1" applyFill="1" applyBorder="1" applyAlignment="1">
      <alignment horizontal="center" vertical="center"/>
    </xf>
    <xf numFmtId="0" fontId="75" fillId="2" borderId="72" xfId="8" applyNumberFormat="1" applyFont="1" applyFill="1" applyBorder="1" applyAlignment="1">
      <alignment horizontal="left" vertical="center" wrapText="1" indent="1"/>
    </xf>
    <xf numFmtId="0" fontId="19" fillId="2" borderId="77" xfId="8" applyNumberFormat="1" applyFont="1" applyFill="1" applyBorder="1" applyAlignment="1">
      <alignment horizontal="left" vertical="center" wrapText="1" indent="1"/>
    </xf>
    <xf numFmtId="0" fontId="19" fillId="2" borderId="15" xfId="8" applyNumberFormat="1" applyFont="1" applyFill="1" applyBorder="1" applyAlignment="1">
      <alignment horizontal="left" vertical="center" wrapText="1" indent="1"/>
    </xf>
    <xf numFmtId="0" fontId="19" fillId="2" borderId="73" xfId="8" applyNumberFormat="1" applyFont="1" applyFill="1" applyBorder="1" applyAlignment="1">
      <alignment horizontal="left" vertical="center" wrapText="1" indent="1"/>
    </xf>
    <xf numFmtId="0" fontId="177" fillId="2" borderId="59" xfId="8" applyNumberFormat="1" applyFont="1" applyFill="1" applyBorder="1" applyAlignment="1">
      <alignment horizontal="left" vertical="center" wrapText="1" indent="1"/>
    </xf>
    <xf numFmtId="0" fontId="177" fillId="2" borderId="15" xfId="8" applyNumberFormat="1" applyFont="1" applyFill="1" applyBorder="1" applyAlignment="1">
      <alignment horizontal="left" vertical="center" wrapText="1" indent="1"/>
    </xf>
    <xf numFmtId="0" fontId="177" fillId="2" borderId="63" xfId="8" applyNumberFormat="1" applyFont="1" applyFill="1" applyBorder="1" applyAlignment="1">
      <alignment horizontal="left" vertical="center" wrapText="1" indent="1"/>
    </xf>
    <xf numFmtId="0" fontId="177" fillId="2" borderId="69" xfId="8" applyNumberFormat="1" applyFont="1" applyFill="1" applyBorder="1" applyAlignment="1">
      <alignment horizontal="left" vertical="center" wrapText="1" indent="1"/>
    </xf>
    <xf numFmtId="0" fontId="177" fillId="2" borderId="74" xfId="8" applyFont="1" applyFill="1" applyBorder="1" applyAlignment="1">
      <alignment horizontal="left" vertical="center" wrapText="1" indent="1"/>
    </xf>
    <xf numFmtId="0" fontId="178" fillId="2" borderId="0" xfId="2" applyFont="1" applyFill="1" applyAlignment="1">
      <alignment vertical="center" wrapText="1"/>
    </xf>
    <xf numFmtId="49" fontId="177" fillId="2" borderId="78" xfId="8" applyNumberFormat="1" applyFont="1" applyFill="1" applyBorder="1" applyAlignment="1">
      <alignment horizontal="left" vertical="center" wrapText="1" indent="1"/>
    </xf>
    <xf numFmtId="0" fontId="177" fillId="2" borderId="77" xfId="8" applyNumberFormat="1" applyFont="1" applyFill="1" applyBorder="1" applyAlignment="1">
      <alignment horizontal="left" vertical="center" wrapText="1" indent="1"/>
    </xf>
    <xf numFmtId="0" fontId="177" fillId="2" borderId="73" xfId="2" applyFont="1" applyFill="1" applyBorder="1" applyAlignment="1">
      <alignment horizontal="left" vertical="center" wrapText="1" indent="1"/>
    </xf>
    <xf numFmtId="0" fontId="179" fillId="0" borderId="11" xfId="0" applyFont="1" applyBorder="1" applyAlignment="1">
      <alignment horizontal="left" vertical="center" wrapText="1" indent="1"/>
    </xf>
    <xf numFmtId="0" fontId="180" fillId="0" borderId="1" xfId="0" applyFont="1" applyBorder="1" applyAlignment="1">
      <alignment horizontal="center" vertical="center" wrapText="1"/>
    </xf>
    <xf numFmtId="0" fontId="139" fillId="50" borderId="221" xfId="0" applyFont="1" applyFill="1" applyBorder="1" applyAlignment="1">
      <alignment horizontal="left" vertical="center" wrapText="1" indent="1"/>
    </xf>
    <xf numFmtId="0" fontId="139" fillId="50" borderId="296" xfId="0" applyFont="1" applyFill="1" applyBorder="1" applyAlignment="1">
      <alignment horizontal="left" vertical="center" wrapText="1" indent="1"/>
    </xf>
    <xf numFmtId="0" fontId="144" fillId="50" borderId="297" xfId="0" applyFont="1" applyFill="1" applyBorder="1" applyAlignment="1">
      <alignment horizontal="center" vertical="center" wrapText="1"/>
    </xf>
    <xf numFmtId="0" fontId="131" fillId="6" borderId="206" xfId="0" applyFont="1" applyFill="1" applyBorder="1" applyAlignment="1">
      <alignment horizontal="left" vertical="center" wrapText="1" indent="1"/>
    </xf>
    <xf numFmtId="0" fontId="131" fillId="6" borderId="207" xfId="0" applyFont="1" applyFill="1" applyBorder="1" applyAlignment="1">
      <alignment horizontal="left" vertical="center" wrapText="1" indent="1"/>
    </xf>
    <xf numFmtId="0" fontId="131" fillId="6" borderId="208" xfId="0" applyFont="1" applyFill="1" applyBorder="1" applyAlignment="1">
      <alignment horizontal="left" vertical="center" wrapText="1" indent="1"/>
    </xf>
    <xf numFmtId="0" fontId="136" fillId="6" borderId="293" xfId="18" applyFont="1" applyFill="1" applyBorder="1" applyAlignment="1">
      <alignment horizontal="left" vertical="center" wrapText="1" indent="1"/>
    </xf>
    <xf numFmtId="0" fontId="136" fillId="6" borderId="0" xfId="18" applyFont="1" applyFill="1" applyBorder="1" applyAlignment="1">
      <alignment horizontal="left" vertical="center" wrapText="1" indent="1"/>
    </xf>
    <xf numFmtId="0" fontId="136" fillId="6" borderId="279" xfId="18" applyFont="1" applyFill="1" applyBorder="1" applyAlignment="1">
      <alignment horizontal="left" vertical="center" wrapText="1" indent="1"/>
    </xf>
    <xf numFmtId="0" fontId="136" fillId="6" borderId="203" xfId="18" applyFont="1" applyFill="1" applyBorder="1" applyAlignment="1">
      <alignment horizontal="left" vertical="center" wrapText="1" indent="1"/>
    </xf>
    <xf numFmtId="0" fontId="136" fillId="6" borderId="204" xfId="18" applyFont="1" applyFill="1" applyBorder="1" applyAlignment="1">
      <alignment horizontal="left" vertical="center" wrapText="1" indent="1"/>
    </xf>
    <xf numFmtId="0" fontId="136" fillId="6" borderId="205" xfId="18" applyFont="1" applyFill="1" applyBorder="1" applyAlignment="1">
      <alignment horizontal="left" vertical="center" wrapText="1" indent="1"/>
    </xf>
    <xf numFmtId="0" fontId="136" fillId="6" borderId="206" xfId="18" applyFont="1" applyFill="1" applyBorder="1" applyAlignment="1">
      <alignment horizontal="left" vertical="center" wrapText="1" indent="1"/>
    </xf>
    <xf numFmtId="0" fontId="136" fillId="6" borderId="207" xfId="18" applyFont="1" applyFill="1" applyBorder="1" applyAlignment="1">
      <alignment horizontal="left" vertical="center" wrapText="1" indent="1"/>
    </xf>
    <xf numFmtId="0" fontId="136" fillId="6" borderId="208" xfId="18" applyFont="1" applyFill="1" applyBorder="1" applyAlignment="1">
      <alignment horizontal="left" vertical="center" wrapText="1" indent="1"/>
    </xf>
    <xf numFmtId="0" fontId="136" fillId="6" borderId="109" xfId="18" applyFont="1" applyFill="1" applyBorder="1" applyAlignment="1">
      <alignment horizontal="left" vertical="center" wrapText="1" indent="1"/>
    </xf>
    <xf numFmtId="0" fontId="136" fillId="6" borderId="294" xfId="18" applyFont="1" applyFill="1" applyBorder="1" applyAlignment="1">
      <alignment horizontal="left" vertical="center" wrapText="1" indent="1"/>
    </xf>
    <xf numFmtId="0" fontId="136" fillId="6" borderId="295" xfId="18" applyFont="1" applyFill="1" applyBorder="1" applyAlignment="1">
      <alignment horizontal="left" vertical="center" wrapText="1" indent="1"/>
    </xf>
    <xf numFmtId="0" fontId="181" fillId="50" borderId="217" xfId="0" applyFont="1" applyFill="1" applyBorder="1" applyAlignment="1">
      <alignment horizontal="left" vertical="center" wrapText="1" indent="1"/>
    </xf>
    <xf numFmtId="0" fontId="181" fillId="50" borderId="218" xfId="0" applyFont="1" applyFill="1" applyBorder="1" applyAlignment="1">
      <alignment horizontal="left" vertical="center" wrapText="1" indent="1"/>
    </xf>
    <xf numFmtId="0" fontId="14" fillId="8" borderId="220" xfId="0" applyFont="1" applyFill="1" applyBorder="1" applyAlignment="1">
      <alignment horizontal="left" vertical="center" indent="1"/>
    </xf>
    <xf numFmtId="0" fontId="14" fillId="8" borderId="0" xfId="0" applyFont="1" applyFill="1" applyBorder="1" applyAlignment="1">
      <alignment horizontal="left" vertical="center" indent="1"/>
    </xf>
    <xf numFmtId="0" fontId="14" fillId="9" borderId="5" xfId="0" applyFont="1" applyFill="1" applyBorder="1" applyAlignment="1">
      <alignment horizontal="center" vertical="center"/>
    </xf>
    <xf numFmtId="0" fontId="14" fillId="9" borderId="7" xfId="0" applyFont="1" applyFill="1" applyBorder="1" applyAlignment="1">
      <alignment horizontal="center" vertical="center"/>
    </xf>
    <xf numFmtId="0" fontId="14" fillId="9" borderId="6" xfId="0" applyFont="1" applyFill="1" applyBorder="1" applyAlignment="1">
      <alignment horizontal="center" vertical="center"/>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165" fontId="38" fillId="15" borderId="0" xfId="3" applyNumberFormat="1" applyFont="1" applyFill="1" applyBorder="1" applyAlignment="1">
      <alignment horizontal="center" vertical="top" wrapText="1"/>
    </xf>
    <xf numFmtId="49" fontId="48" fillId="0" borderId="0" xfId="2" applyNumberFormat="1" applyFont="1" applyFill="1" applyBorder="1" applyAlignment="1">
      <alignment horizontal="left" vertical="center"/>
    </xf>
    <xf numFmtId="49" fontId="48" fillId="0" borderId="13" xfId="2" applyNumberFormat="1" applyFont="1" applyFill="1" applyBorder="1" applyAlignment="1">
      <alignment horizontal="left" vertical="center"/>
    </xf>
    <xf numFmtId="49" fontId="52" fillId="0" borderId="0" xfId="2" applyNumberFormat="1" applyFont="1" applyFill="1" applyBorder="1" applyAlignment="1">
      <alignment horizontal="center" wrapText="1"/>
    </xf>
    <xf numFmtId="0" fontId="50" fillId="7" borderId="17" xfId="2" applyFont="1" applyFill="1" applyBorder="1" applyAlignment="1">
      <alignment horizontal="center" vertical="center"/>
    </xf>
    <xf numFmtId="0" fontId="53" fillId="15" borderId="27" xfId="2" applyFont="1" applyFill="1" applyBorder="1" applyAlignment="1">
      <alignment horizontal="center" vertical="center" wrapText="1"/>
    </xf>
    <xf numFmtId="0" fontId="53" fillId="15" borderId="29" xfId="2" applyFont="1" applyFill="1" applyBorder="1" applyAlignment="1">
      <alignment horizontal="center" vertical="center" wrapText="1"/>
    </xf>
    <xf numFmtId="0" fontId="53" fillId="15" borderId="31" xfId="2" applyFont="1" applyFill="1" applyBorder="1" applyAlignment="1">
      <alignment horizontal="center" vertical="center" wrapText="1"/>
    </xf>
    <xf numFmtId="9" fontId="67" fillId="15" borderId="28" xfId="3" applyNumberFormat="1" applyFont="1" applyFill="1" applyBorder="1" applyAlignment="1">
      <alignment horizontal="center" vertical="center" wrapText="1"/>
    </xf>
    <xf numFmtId="9" fontId="67" fillId="15" borderId="30" xfId="3" applyNumberFormat="1" applyFont="1" applyFill="1" applyBorder="1" applyAlignment="1">
      <alignment horizontal="center" vertical="center" wrapText="1"/>
    </xf>
    <xf numFmtId="9" fontId="67" fillId="15" borderId="32" xfId="3" applyNumberFormat="1" applyFont="1" applyFill="1" applyBorder="1" applyAlignment="1">
      <alignment horizontal="center" vertical="center" wrapText="1"/>
    </xf>
    <xf numFmtId="0" fontId="142" fillId="48" borderId="256" xfId="0" applyFont="1" applyFill="1" applyBorder="1" applyAlignment="1">
      <alignment horizontal="left" vertical="top" wrapText="1" indent="1"/>
    </xf>
    <xf numFmtId="0" fontId="142" fillId="48" borderId="1" xfId="0" applyFont="1" applyFill="1" applyBorder="1" applyAlignment="1">
      <alignment horizontal="left" vertical="top" wrapText="1" indent="1"/>
    </xf>
    <xf numFmtId="0" fontId="138" fillId="9" borderId="257" xfId="0" applyFont="1" applyFill="1" applyBorder="1" applyAlignment="1">
      <alignment horizontal="left" vertical="center" wrapText="1" indent="1"/>
    </xf>
    <xf numFmtId="0" fontId="138" fillId="9" borderId="7" xfId="0" applyFont="1" applyFill="1" applyBorder="1" applyAlignment="1">
      <alignment horizontal="left" vertical="center" wrapText="1" indent="1"/>
    </xf>
    <xf numFmtId="0" fontId="141" fillId="49" borderId="174" xfId="0" applyFont="1" applyFill="1" applyBorder="1" applyAlignment="1">
      <alignment horizontal="left" vertical="top" wrapText="1" indent="1"/>
    </xf>
    <xf numFmtId="0" fontId="141" fillId="49" borderId="235" xfId="0" applyFont="1" applyFill="1" applyBorder="1" applyAlignment="1">
      <alignment horizontal="left" vertical="top" wrapText="1" indent="1"/>
    </xf>
    <xf numFmtId="0" fontId="141" fillId="49" borderId="256" xfId="0" applyFont="1" applyFill="1" applyBorder="1" applyAlignment="1">
      <alignment horizontal="left" vertical="top" wrapText="1" indent="1"/>
    </xf>
    <xf numFmtId="0" fontId="138" fillId="5" borderId="266" xfId="0" applyFont="1" applyFill="1" applyBorder="1" applyAlignment="1">
      <alignment horizontal="left" vertical="top" wrapText="1" indent="1"/>
    </xf>
    <xf numFmtId="0" fontId="138" fillId="5" borderId="268" xfId="0" applyFont="1" applyFill="1" applyBorder="1" applyAlignment="1">
      <alignment horizontal="left" vertical="top" wrapText="1" indent="1"/>
    </xf>
    <xf numFmtId="0" fontId="138" fillId="5" borderId="271" xfId="0" applyFont="1" applyFill="1" applyBorder="1" applyAlignment="1">
      <alignment horizontal="left" vertical="top" wrapText="1" indent="1"/>
    </xf>
    <xf numFmtId="0" fontId="138" fillId="47" borderId="220" xfId="0" applyFont="1" applyFill="1" applyBorder="1" applyAlignment="1">
      <alignment horizontal="left" vertical="top" wrapText="1" indent="1"/>
    </xf>
    <xf numFmtId="0" fontId="138" fillId="6" borderId="204" xfId="0" applyFont="1" applyFill="1" applyBorder="1" applyAlignment="1">
      <alignment horizontal="left" vertical="center" wrapText="1" indent="1"/>
    </xf>
    <xf numFmtId="0" fontId="138" fillId="6" borderId="0" xfId="0" applyFont="1" applyFill="1" applyBorder="1" applyAlignment="1">
      <alignment horizontal="left" vertical="center" wrapText="1" indent="1"/>
    </xf>
    <xf numFmtId="0" fontId="138" fillId="6" borderId="257" xfId="0" applyFont="1" applyFill="1" applyBorder="1" applyAlignment="1">
      <alignment horizontal="left" vertical="center" wrapText="1" indent="1"/>
    </xf>
    <xf numFmtId="0" fontId="138" fillId="59" borderId="211" xfId="0" applyFont="1" applyFill="1" applyBorder="1" applyAlignment="1">
      <alignment horizontal="left" vertical="center" wrapText="1" indent="1"/>
    </xf>
    <xf numFmtId="0" fontId="138" fillId="59" borderId="0" xfId="0" applyFont="1" applyFill="1" applyBorder="1" applyAlignment="1">
      <alignment horizontal="left" vertical="center" wrapText="1" indent="1"/>
    </xf>
    <xf numFmtId="0" fontId="138" fillId="59" borderId="257" xfId="0" applyFont="1" applyFill="1" applyBorder="1" applyAlignment="1">
      <alignment horizontal="left" vertical="center" wrapText="1" indent="1"/>
    </xf>
    <xf numFmtId="0" fontId="106" fillId="48" borderId="211" xfId="0" applyFont="1" applyFill="1" applyBorder="1" applyAlignment="1">
      <alignment horizontal="left" vertical="top" wrapText="1" indent="1"/>
    </xf>
    <xf numFmtId="0" fontId="106" fillId="48" borderId="0" xfId="0" applyFont="1" applyFill="1" applyBorder="1" applyAlignment="1">
      <alignment horizontal="left" vertical="top" wrapText="1" indent="1"/>
    </xf>
    <xf numFmtId="0" fontId="85" fillId="2" borderId="237" xfId="0" applyFont="1" applyFill="1" applyBorder="1" applyAlignment="1">
      <alignment horizontal="left" vertical="center" wrapText="1" indent="1"/>
    </xf>
    <xf numFmtId="0" fontId="85" fillId="2" borderId="280" xfId="0" applyFont="1" applyFill="1" applyBorder="1" applyAlignment="1">
      <alignment horizontal="left" vertical="center" wrapText="1" indent="1"/>
    </xf>
    <xf numFmtId="0" fontId="138" fillId="18" borderId="211" xfId="0" applyFont="1" applyFill="1" applyBorder="1" applyAlignment="1">
      <alignment horizontal="left" vertical="center" wrapText="1" indent="1"/>
    </xf>
    <xf numFmtId="0" fontId="138" fillId="18" borderId="0" xfId="0" applyFont="1" applyFill="1" applyBorder="1" applyAlignment="1">
      <alignment horizontal="left" vertical="center" wrapText="1" indent="1"/>
    </xf>
    <xf numFmtId="0" fontId="138" fillId="18" borderId="209" xfId="0" applyFont="1" applyFill="1" applyBorder="1" applyAlignment="1">
      <alignment horizontal="left" vertical="center" wrapText="1" indent="1"/>
    </xf>
    <xf numFmtId="0" fontId="85" fillId="2" borderId="110" xfId="0" applyFont="1" applyFill="1" applyBorder="1" applyAlignment="1">
      <alignment horizontal="left" vertical="center" wrapText="1" indent="1"/>
    </xf>
    <xf numFmtId="0" fontId="85" fillId="2" borderId="291" xfId="0" applyFont="1" applyFill="1" applyBorder="1" applyAlignment="1">
      <alignment horizontal="left" vertical="center" wrapText="1" indent="1"/>
    </xf>
    <xf numFmtId="0" fontId="156" fillId="2" borderId="237" xfId="0" applyFont="1" applyFill="1" applyBorder="1" applyAlignment="1">
      <alignment horizontal="left" vertical="center" wrapText="1" indent="1"/>
    </xf>
    <xf numFmtId="0" fontId="156" fillId="2" borderId="280" xfId="0" applyFont="1" applyFill="1" applyBorder="1" applyAlignment="1">
      <alignment horizontal="left" vertical="center" wrapText="1" indent="1"/>
    </xf>
    <xf numFmtId="0" fontId="156" fillId="2" borderId="282" xfId="0" applyFont="1" applyFill="1" applyBorder="1" applyAlignment="1">
      <alignment horizontal="left" vertical="center" wrapText="1" indent="1"/>
    </xf>
    <xf numFmtId="0" fontId="85" fillId="2" borderId="282" xfId="0" applyFont="1" applyFill="1" applyBorder="1" applyAlignment="1">
      <alignment horizontal="left" vertical="center" wrapText="1" indent="1"/>
    </xf>
    <xf numFmtId="0" fontId="18" fillId="24" borderId="156" xfId="0" applyFont="1" applyFill="1" applyBorder="1" applyAlignment="1">
      <alignment horizontal="left" vertical="center" wrapText="1" indent="1"/>
    </xf>
    <xf numFmtId="0" fontId="103" fillId="24" borderId="157" xfId="0" applyFont="1" applyFill="1" applyBorder="1" applyAlignment="1">
      <alignment horizontal="left" vertical="center" wrapText="1" indent="1"/>
    </xf>
    <xf numFmtId="0" fontId="25" fillId="2" borderId="180" xfId="0" applyFont="1" applyFill="1" applyBorder="1" applyAlignment="1">
      <alignment horizontal="left" vertical="center" wrapText="1" indent="1"/>
    </xf>
    <xf numFmtId="0" fontId="25" fillId="2" borderId="0" xfId="0" applyFont="1" applyFill="1" applyAlignment="1">
      <alignment horizontal="left" vertical="center" wrapText="1"/>
    </xf>
    <xf numFmtId="0" fontId="90" fillId="19" borderId="93" xfId="0" applyFont="1" applyFill="1" applyBorder="1" applyAlignment="1">
      <alignment horizontal="left" vertical="center" wrapText="1" indent="1"/>
    </xf>
    <xf numFmtId="0" fontId="90" fillId="19" borderId="94" xfId="0" applyFont="1" applyFill="1" applyBorder="1" applyAlignment="1">
      <alignment horizontal="left" vertical="center" wrapText="1" indent="1"/>
    </xf>
    <xf numFmtId="0" fontId="81" fillId="2" borderId="99" xfId="0" applyFont="1" applyFill="1" applyBorder="1" applyAlignment="1">
      <alignment horizontal="left" vertical="center" wrapText="1" indent="1"/>
    </xf>
    <xf numFmtId="0" fontId="81" fillId="2" borderId="85" xfId="0" applyFont="1" applyFill="1" applyBorder="1" applyAlignment="1">
      <alignment horizontal="left" vertical="center" wrapText="1" indent="1"/>
    </xf>
    <xf numFmtId="0" fontId="93" fillId="19" borderId="100" xfId="0" applyFont="1" applyFill="1" applyBorder="1" applyAlignment="1">
      <alignment horizontal="left" vertical="center" wrapText="1" indent="1"/>
    </xf>
    <xf numFmtId="0" fontId="93" fillId="19" borderId="101" xfId="0" applyFont="1" applyFill="1" applyBorder="1" applyAlignment="1">
      <alignment horizontal="left" vertical="center" wrapText="1" indent="1"/>
    </xf>
    <xf numFmtId="0" fontId="21" fillId="2" borderId="112" xfId="0" applyFont="1" applyFill="1" applyBorder="1" applyAlignment="1">
      <alignment horizontal="left" vertical="center" wrapText="1" indent="1"/>
    </xf>
    <xf numFmtId="0" fontId="21" fillId="2" borderId="113" xfId="0" applyFont="1" applyFill="1" applyBorder="1" applyAlignment="1">
      <alignment horizontal="left" vertical="center" wrapText="1" indent="1"/>
    </xf>
    <xf numFmtId="0" fontId="103" fillId="24" borderId="156" xfId="0" applyFont="1" applyFill="1" applyBorder="1" applyAlignment="1">
      <alignment horizontal="left" vertical="center" wrapText="1" indent="1"/>
    </xf>
    <xf numFmtId="0" fontId="8" fillId="2" borderId="115" xfId="0" applyFont="1" applyFill="1" applyBorder="1" applyAlignment="1">
      <alignment horizontal="center" vertical="center" wrapText="1"/>
    </xf>
    <xf numFmtId="0" fontId="8" fillId="2" borderId="118" xfId="0" applyFont="1" applyFill="1" applyBorder="1" applyAlignment="1">
      <alignment horizontal="center" vertical="center" wrapText="1"/>
    </xf>
    <xf numFmtId="0" fontId="112" fillId="2" borderId="88" xfId="0" applyFont="1" applyFill="1" applyBorder="1" applyAlignment="1">
      <alignment horizontal="center" vertical="center" wrapText="1"/>
    </xf>
    <xf numFmtId="0" fontId="112" fillId="2" borderId="133" xfId="0" applyFont="1" applyFill="1" applyBorder="1" applyAlignment="1">
      <alignment horizontal="center" vertical="center" wrapText="1"/>
    </xf>
    <xf numFmtId="0" fontId="112" fillId="2" borderId="99" xfId="0" applyFont="1" applyFill="1" applyBorder="1" applyAlignment="1">
      <alignment horizontal="center" vertical="center" wrapText="1"/>
    </xf>
    <xf numFmtId="0" fontId="112" fillId="2" borderId="184" xfId="0" applyFont="1" applyFill="1" applyBorder="1" applyAlignment="1">
      <alignment horizontal="center" vertical="center" wrapText="1"/>
    </xf>
    <xf numFmtId="0" fontId="8" fillId="2" borderId="121" xfId="0" applyFont="1" applyFill="1" applyBorder="1" applyAlignment="1">
      <alignment horizontal="left" vertical="center" wrapText="1" indent="1"/>
    </xf>
    <xf numFmtId="0" fontId="8" fillId="2" borderId="125" xfId="0" applyFont="1" applyFill="1" applyBorder="1" applyAlignment="1">
      <alignment horizontal="left" vertical="center" wrapText="1" indent="1"/>
    </xf>
    <xf numFmtId="0" fontId="8" fillId="2" borderId="129" xfId="0" applyFont="1" applyFill="1" applyBorder="1" applyAlignment="1">
      <alignment horizontal="left" vertical="center" wrapText="1" indent="1"/>
    </xf>
    <xf numFmtId="0" fontId="93" fillId="19" borderId="106" xfId="0" applyFont="1" applyFill="1" applyBorder="1" applyAlignment="1">
      <alignment horizontal="left" vertical="center" wrapText="1" indent="1"/>
    </xf>
    <xf numFmtId="0" fontId="93" fillId="19" borderId="107" xfId="0" applyFont="1" applyFill="1" applyBorder="1" applyAlignment="1">
      <alignment horizontal="left" vertical="center" wrapText="1" indent="1"/>
    </xf>
    <xf numFmtId="0" fontId="25" fillId="2" borderId="0" xfId="0" applyFont="1" applyFill="1" applyBorder="1" applyAlignment="1">
      <alignment horizontal="left" vertical="center" wrapText="1"/>
    </xf>
    <xf numFmtId="0" fontId="18" fillId="24" borderId="192" xfId="0" applyFont="1" applyFill="1" applyBorder="1" applyAlignment="1">
      <alignment horizontal="left" vertical="center" wrapText="1" indent="1"/>
    </xf>
    <xf numFmtId="0" fontId="18" fillId="24" borderId="165" xfId="0" applyFont="1" applyFill="1" applyBorder="1" applyAlignment="1">
      <alignment horizontal="left" vertical="center" wrapText="1" indent="1"/>
    </xf>
    <xf numFmtId="0" fontId="8" fillId="2" borderId="142" xfId="0" applyFont="1" applyFill="1" applyBorder="1" applyAlignment="1">
      <alignment horizontal="center" vertical="center" wrapText="1"/>
    </xf>
    <xf numFmtId="0" fontId="8" fillId="2" borderId="145" xfId="0" applyFont="1" applyFill="1" applyBorder="1" applyAlignment="1">
      <alignment horizontal="center" vertical="center" wrapText="1"/>
    </xf>
    <xf numFmtId="0" fontId="112" fillId="2" borderId="186" xfId="0" applyFont="1" applyFill="1" applyBorder="1" applyAlignment="1">
      <alignment horizontal="center" vertical="center" wrapText="1"/>
    </xf>
    <xf numFmtId="0" fontId="112" fillId="2" borderId="83" xfId="0" applyFont="1" applyFill="1" applyBorder="1" applyAlignment="1">
      <alignment horizontal="center" vertical="center" wrapText="1"/>
    </xf>
    <xf numFmtId="0" fontId="112" fillId="2" borderId="187" xfId="0" applyFont="1" applyFill="1" applyBorder="1" applyAlignment="1">
      <alignment horizontal="center" vertical="center" wrapText="1"/>
    </xf>
    <xf numFmtId="0" fontId="112" fillId="2" borderId="85" xfId="0" applyFont="1" applyFill="1" applyBorder="1" applyAlignment="1">
      <alignment horizontal="center" vertical="center" wrapText="1"/>
    </xf>
    <xf numFmtId="0" fontId="93" fillId="24" borderId="156" xfId="0" applyFont="1" applyFill="1" applyBorder="1" applyAlignment="1">
      <alignment horizontal="left" vertical="center" wrapText="1" indent="1"/>
    </xf>
    <xf numFmtId="0" fontId="93" fillId="24" borderId="157" xfId="0" applyFont="1" applyFill="1" applyBorder="1" applyAlignment="1">
      <alignment horizontal="left" vertical="center" wrapText="1" indent="1"/>
    </xf>
    <xf numFmtId="0" fontId="156" fillId="2" borderId="241" xfId="0" applyFont="1" applyFill="1" applyBorder="1" applyAlignment="1">
      <alignment horizontal="center" vertical="center" wrapText="1"/>
    </xf>
    <xf numFmtId="0" fontId="156" fillId="2" borderId="245" xfId="0" applyFont="1" applyFill="1" applyBorder="1" applyAlignment="1">
      <alignment horizontal="center" vertical="center" wrapText="1"/>
    </xf>
    <xf numFmtId="0" fontId="156" fillId="2" borderId="253" xfId="0" applyFont="1" applyFill="1" applyBorder="1" applyAlignment="1">
      <alignment horizontal="center" vertical="center" wrapText="1"/>
    </xf>
    <xf numFmtId="0" fontId="122" fillId="0" borderId="192" xfId="10" applyFont="1" applyBorder="1" applyAlignment="1">
      <alignment horizontal="left" vertical="center" wrapText="1" indent="1"/>
    </xf>
    <xf numFmtId="0" fontId="122" fillId="0" borderId="86" xfId="10" applyFont="1" applyBorder="1" applyAlignment="1">
      <alignment horizontal="left" vertical="center" wrapText="1" indent="1"/>
    </xf>
    <xf numFmtId="0" fontId="122" fillId="0" borderId="165" xfId="10" applyFont="1" applyBorder="1" applyAlignment="1">
      <alignment horizontal="left" vertical="center" wrapText="1" indent="1"/>
    </xf>
    <xf numFmtId="0" fontId="115" fillId="2" borderId="0" xfId="9" applyFont="1" applyFill="1" applyAlignment="1">
      <alignment horizontal="left" vertical="center" wrapText="1"/>
    </xf>
    <xf numFmtId="0" fontId="117" fillId="2" borderId="0" xfId="9" applyFont="1" applyFill="1" applyAlignment="1">
      <alignment horizontal="left" vertical="center" wrapText="1"/>
    </xf>
    <xf numFmtId="0" fontId="8" fillId="2" borderId="0" xfId="10" applyFont="1" applyFill="1" applyAlignment="1">
      <alignment horizontal="left" vertical="top" wrapText="1"/>
    </xf>
    <xf numFmtId="0" fontId="119" fillId="0" borderId="194" xfId="10" applyFont="1" applyBorder="1" applyAlignment="1">
      <alignment horizontal="left" vertical="center" wrapText="1" indent="1"/>
    </xf>
    <xf numFmtId="0" fontId="120" fillId="0" borderId="195" xfId="10" applyFont="1" applyBorder="1" applyAlignment="1">
      <alignment horizontal="left" vertical="center" wrapText="1" indent="1"/>
    </xf>
    <xf numFmtId="0" fontId="120" fillId="0" borderId="196" xfId="10" applyFont="1" applyBorder="1" applyAlignment="1">
      <alignment horizontal="left" vertical="center" wrapText="1" indent="1"/>
    </xf>
    <xf numFmtId="0" fontId="121" fillId="0" borderId="194" xfId="10" applyFont="1" applyBorder="1" applyAlignment="1">
      <alignment horizontal="left" vertical="center" wrapText="1" indent="1"/>
    </xf>
    <xf numFmtId="0" fontId="120" fillId="0" borderId="194" xfId="10" applyFont="1" applyBorder="1" applyAlignment="1">
      <alignment horizontal="left" vertical="center" wrapText="1" indent="1"/>
    </xf>
    <xf numFmtId="0" fontId="122" fillId="0" borderId="194" xfId="10" applyFont="1" applyBorder="1" applyAlignment="1">
      <alignment horizontal="left" vertical="center" wrapText="1" indent="1"/>
    </xf>
    <xf numFmtId="0" fontId="122" fillId="0" borderId="195" xfId="10" applyFont="1" applyBorder="1" applyAlignment="1">
      <alignment horizontal="left" vertical="center" wrapText="1" indent="1"/>
    </xf>
    <xf numFmtId="0" fontId="122" fillId="0" borderId="196" xfId="10" applyFont="1" applyBorder="1" applyAlignment="1">
      <alignment horizontal="left" vertical="center" wrapText="1" indent="1"/>
    </xf>
    <xf numFmtId="0" fontId="119" fillId="0" borderId="192" xfId="10" applyFont="1" applyBorder="1" applyAlignment="1">
      <alignment horizontal="left" vertical="center" wrapText="1" indent="1"/>
    </xf>
    <xf numFmtId="0" fontId="120" fillId="0" borderId="86" xfId="10" applyFont="1" applyBorder="1" applyAlignment="1">
      <alignment horizontal="left" vertical="center" wrapText="1" indent="1"/>
    </xf>
    <xf numFmtId="0" fontId="120" fillId="0" borderId="165" xfId="10" applyFont="1" applyBorder="1" applyAlignment="1">
      <alignment horizontal="left" vertical="center" wrapText="1" indent="1"/>
    </xf>
    <xf numFmtId="0" fontId="124" fillId="0" borderId="87" xfId="11" applyFont="1" applyBorder="1" applyAlignment="1">
      <alignment horizontal="center" vertical="center" wrapText="1"/>
    </xf>
    <xf numFmtId="0" fontId="124" fillId="0" borderId="197" xfId="11" applyFont="1" applyBorder="1" applyAlignment="1">
      <alignment horizontal="center" vertical="center" wrapText="1"/>
    </xf>
    <xf numFmtId="0" fontId="124" fillId="0" borderId="84" xfId="11" applyFont="1" applyBorder="1" applyAlignment="1">
      <alignment horizontal="center" vertical="center" wrapText="1"/>
    </xf>
    <xf numFmtId="0" fontId="124" fillId="0" borderId="88" xfId="11" applyFont="1" applyBorder="1" applyAlignment="1">
      <alignment horizontal="left" vertical="center" wrapText="1" indent="1"/>
    </xf>
    <xf numFmtId="0" fontId="124" fillId="0" borderId="186" xfId="11" applyFont="1" applyBorder="1" applyAlignment="1">
      <alignment horizontal="left" vertical="center" wrapText="1" indent="1"/>
    </xf>
    <xf numFmtId="0" fontId="124" fillId="0" borderId="83" xfId="11" applyFont="1" applyBorder="1" applyAlignment="1">
      <alignment horizontal="left" vertical="center" wrapText="1" indent="1"/>
    </xf>
    <xf numFmtId="166" fontId="126" fillId="0" borderId="88" xfId="12" applyNumberFormat="1" applyFont="1" applyBorder="1" applyAlignment="1">
      <alignment horizontal="left" vertical="center" wrapText="1" indent="1"/>
    </xf>
    <xf numFmtId="166" fontId="126" fillId="0" borderId="186" xfId="12" applyNumberFormat="1" applyFont="1" applyBorder="1" applyAlignment="1">
      <alignment horizontal="left" vertical="center" wrapText="1" indent="1"/>
    </xf>
    <xf numFmtId="166" fontId="126" fillId="0" borderId="83" xfId="12" applyNumberFormat="1" applyFont="1" applyBorder="1" applyAlignment="1">
      <alignment horizontal="left" vertical="center" wrapText="1" indent="1"/>
    </xf>
    <xf numFmtId="165" fontId="126" fillId="0" borderId="99" xfId="13" applyNumberFormat="1" applyFont="1" applyBorder="1" applyAlignment="1">
      <alignment horizontal="right" vertical="center" wrapText="1" indent="1"/>
    </xf>
    <xf numFmtId="165" fontId="126" fillId="0" borderId="187" xfId="13" applyNumberFormat="1" applyFont="1" applyBorder="1" applyAlignment="1">
      <alignment horizontal="right" vertical="center" wrapText="1" indent="1"/>
    </xf>
    <xf numFmtId="165" fontId="126" fillId="0" borderId="85" xfId="13" applyNumberFormat="1" applyFont="1" applyBorder="1" applyAlignment="1">
      <alignment horizontal="right" vertical="center" wrapText="1" indent="1"/>
    </xf>
    <xf numFmtId="0" fontId="124" fillId="2" borderId="87" xfId="10" applyFont="1" applyFill="1" applyBorder="1" applyAlignment="1">
      <alignment horizontal="left" vertical="center" wrapText="1" indent="1"/>
    </xf>
    <xf numFmtId="0" fontId="124" fillId="2" borderId="197" xfId="10" applyFont="1" applyFill="1" applyBorder="1" applyAlignment="1">
      <alignment horizontal="left" vertical="center" wrapText="1" indent="1"/>
    </xf>
    <xf numFmtId="0" fontId="124" fillId="2" borderId="84" xfId="10" applyFont="1" applyFill="1" applyBorder="1" applyAlignment="1">
      <alignment horizontal="left" vertical="center" wrapText="1" indent="1"/>
    </xf>
    <xf numFmtId="0" fontId="8" fillId="0" borderId="120" xfId="10" applyFont="1" applyBorder="1" applyAlignment="1">
      <alignment horizontal="left" vertical="center" wrapText="1" indent="1"/>
    </xf>
    <xf numFmtId="0" fontId="8" fillId="0" borderId="105" xfId="10" applyFont="1" applyBorder="1" applyAlignment="1">
      <alignment horizontal="left" vertical="center" wrapText="1" indent="1"/>
    </xf>
    <xf numFmtId="0" fontId="10" fillId="0" borderId="158" xfId="10" applyFont="1" applyBorder="1" applyAlignment="1">
      <alignment horizontal="center" vertical="center" wrapText="1"/>
    </xf>
    <xf numFmtId="0" fontId="10" fillId="0" borderId="162" xfId="10" applyFont="1" applyBorder="1" applyAlignment="1">
      <alignment horizontal="center" vertical="center" wrapText="1"/>
    </xf>
    <xf numFmtId="166" fontId="8" fillId="0" borderId="120" xfId="12" applyNumberFormat="1" applyFont="1" applyBorder="1" applyAlignment="1">
      <alignment horizontal="left" vertical="center" wrapText="1" indent="1"/>
    </xf>
    <xf numFmtId="166" fontId="8" fillId="0" borderId="105" xfId="12" applyNumberFormat="1" applyFont="1" applyBorder="1" applyAlignment="1">
      <alignment horizontal="left" vertical="center" wrapText="1" indent="1"/>
    </xf>
    <xf numFmtId="165" fontId="8" fillId="0" borderId="168" xfId="13" applyNumberFormat="1" applyFont="1" applyBorder="1" applyAlignment="1">
      <alignment horizontal="right" vertical="center" wrapText="1" indent="1"/>
    </xf>
    <xf numFmtId="165" fontId="8" fillId="0" borderId="169" xfId="13" applyNumberFormat="1" applyFont="1" applyBorder="1" applyAlignment="1">
      <alignment horizontal="right" vertical="center" wrapText="1" indent="1"/>
    </xf>
    <xf numFmtId="0" fontId="124" fillId="0" borderId="88" xfId="10" applyFont="1" applyBorder="1" applyAlignment="1">
      <alignment horizontal="left" vertical="center" wrapText="1" indent="1"/>
    </xf>
    <xf numFmtId="0" fontId="124" fillId="0" borderId="186" xfId="10" applyFont="1" applyBorder="1" applyAlignment="1">
      <alignment horizontal="left" vertical="center" wrapText="1" indent="1"/>
    </xf>
    <xf numFmtId="0" fontId="124" fillId="0" borderId="83" xfId="10" applyFont="1" applyBorder="1" applyAlignment="1">
      <alignment horizontal="left" vertical="center" wrapText="1" indent="1"/>
    </xf>
    <xf numFmtId="0" fontId="127" fillId="0" borderId="189" xfId="10" applyFont="1" applyBorder="1" applyAlignment="1">
      <alignment horizontal="center" vertical="center" wrapText="1"/>
    </xf>
    <xf numFmtId="0" fontId="127" fillId="0" borderId="197" xfId="10" applyFont="1" applyBorder="1" applyAlignment="1">
      <alignment horizontal="center" vertical="center" wrapText="1"/>
    </xf>
    <xf numFmtId="0" fontId="127" fillId="0" borderId="193" xfId="10" applyFont="1" applyBorder="1" applyAlignment="1">
      <alignment horizontal="center" vertical="center" wrapText="1"/>
    </xf>
    <xf numFmtId="0" fontId="127" fillId="0" borderId="141" xfId="10" applyFont="1" applyBorder="1" applyAlignment="1">
      <alignment horizontal="left" vertical="center" wrapText="1" indent="1"/>
    </xf>
    <xf numFmtId="0" fontId="127" fillId="0" borderId="186" xfId="10" applyFont="1" applyBorder="1" applyAlignment="1">
      <alignment horizontal="left" vertical="center" wrapText="1" indent="1"/>
    </xf>
    <xf numFmtId="0" fontId="127" fillId="0" borderId="133" xfId="10" applyFont="1" applyBorder="1" applyAlignment="1">
      <alignment horizontal="left" vertical="center" wrapText="1" indent="1"/>
    </xf>
    <xf numFmtId="166" fontId="88" fillId="0" borderId="141" xfId="12" applyNumberFormat="1" applyFont="1" applyBorder="1" applyAlignment="1">
      <alignment horizontal="left" vertical="center" wrapText="1" indent="1"/>
    </xf>
    <xf numFmtId="166" fontId="88" fillId="0" borderId="186" xfId="12" applyNumberFormat="1" applyFont="1" applyBorder="1" applyAlignment="1">
      <alignment horizontal="left" vertical="center" wrapText="1" indent="1"/>
    </xf>
    <xf numFmtId="166" fontId="88" fillId="0" borderId="133" xfId="12" applyNumberFormat="1" applyFont="1" applyBorder="1" applyAlignment="1">
      <alignment horizontal="left" vertical="center" wrapText="1" indent="1"/>
    </xf>
    <xf numFmtId="0" fontId="127" fillId="0" borderId="84" xfId="10" applyFont="1" applyBorder="1" applyAlignment="1">
      <alignment horizontal="center" vertical="center" wrapText="1"/>
    </xf>
    <xf numFmtId="0" fontId="127" fillId="0" borderId="83" xfId="10" applyFont="1" applyBorder="1" applyAlignment="1">
      <alignment horizontal="left" vertical="center" wrapText="1" indent="1"/>
    </xf>
    <xf numFmtId="166" fontId="88" fillId="0" borderId="83" xfId="12" applyNumberFormat="1" applyFont="1" applyBorder="1" applyAlignment="1">
      <alignment horizontal="left" vertical="center" wrapText="1" indent="1"/>
    </xf>
    <xf numFmtId="165" fontId="88" fillId="0" borderId="185" xfId="13" applyNumberFormat="1" applyFont="1" applyBorder="1" applyAlignment="1">
      <alignment horizontal="right" vertical="center" wrapText="1" indent="1"/>
    </xf>
    <xf numFmtId="165" fontId="88" fillId="0" borderId="85" xfId="13" applyNumberFormat="1" applyFont="1" applyBorder="1" applyAlignment="1">
      <alignment horizontal="right" vertical="center" wrapText="1" indent="1"/>
    </xf>
    <xf numFmtId="165" fontId="88" fillId="0" borderId="187" xfId="13" applyNumberFormat="1" applyFont="1" applyBorder="1" applyAlignment="1">
      <alignment horizontal="right" vertical="center" wrapText="1" indent="1"/>
    </xf>
    <xf numFmtId="165" fontId="88" fillId="0" borderId="184" xfId="13" applyNumberFormat="1" applyFont="1" applyBorder="1" applyAlignment="1">
      <alignment horizontal="right" vertical="center" wrapText="1" indent="1"/>
    </xf>
    <xf numFmtId="165" fontId="88" fillId="0" borderId="99" xfId="13" applyNumberFormat="1" applyFont="1" applyBorder="1" applyAlignment="1">
      <alignment horizontal="right" vertical="center" wrapText="1" indent="1"/>
    </xf>
    <xf numFmtId="0" fontId="124" fillId="0" borderId="98" xfId="11" applyFont="1" applyBorder="1" applyAlignment="1">
      <alignment horizontal="left" vertical="center" wrapText="1" indent="1"/>
    </xf>
    <xf numFmtId="0" fontId="124" fillId="0" borderId="105" xfId="11" applyFont="1" applyBorder="1" applyAlignment="1">
      <alignment horizontal="left" vertical="center" wrapText="1" indent="1"/>
    </xf>
    <xf numFmtId="0" fontId="10" fillId="0" borderId="166" xfId="10" applyFont="1" applyBorder="1" applyAlignment="1">
      <alignment horizontal="center" vertical="center" wrapText="1"/>
    </xf>
    <xf numFmtId="0" fontId="8" fillId="0" borderId="98" xfId="10" applyFont="1" applyBorder="1" applyAlignment="1">
      <alignment horizontal="left" vertical="center" wrapText="1" indent="1"/>
    </xf>
    <xf numFmtId="166" fontId="8" fillId="0" borderId="98" xfId="12" applyNumberFormat="1" applyFont="1" applyBorder="1" applyAlignment="1">
      <alignment horizontal="left" vertical="center" wrapText="1" indent="1"/>
    </xf>
    <xf numFmtId="165" fontId="8" fillId="0" borderId="167" xfId="13" applyNumberFormat="1" applyFont="1" applyBorder="1" applyAlignment="1">
      <alignment horizontal="right" vertical="center" wrapText="1" indent="1"/>
    </xf>
    <xf numFmtId="0" fontId="127" fillId="0" borderId="87" xfId="10" applyFont="1" applyBorder="1" applyAlignment="1">
      <alignment horizontal="center" vertical="center" wrapText="1"/>
    </xf>
    <xf numFmtId="0" fontId="127" fillId="0" borderId="88" xfId="10" applyFont="1" applyBorder="1" applyAlignment="1">
      <alignment horizontal="left" vertical="center" wrapText="1" indent="1"/>
    </xf>
    <xf numFmtId="166" fontId="88" fillId="0" borderId="88" xfId="12" applyNumberFormat="1" applyFont="1" applyBorder="1" applyAlignment="1">
      <alignment horizontal="left" vertical="center" wrapText="1" indent="1"/>
    </xf>
    <xf numFmtId="0" fontId="10" fillId="0" borderId="130" xfId="10" applyFont="1" applyBorder="1" applyAlignment="1">
      <alignment horizontal="center" vertical="center" wrapText="1"/>
    </xf>
    <xf numFmtId="0" fontId="10" fillId="0" borderId="117" xfId="10" applyFont="1" applyBorder="1" applyAlignment="1">
      <alignment horizontal="center" vertical="center" wrapText="1"/>
    </xf>
    <xf numFmtId="0" fontId="8" fillId="0" borderId="133" xfId="10" applyFont="1" applyBorder="1" applyAlignment="1">
      <alignment horizontal="left" vertical="center" wrapText="1" indent="1"/>
    </xf>
    <xf numFmtId="166" fontId="8" fillId="0" borderId="133" xfId="12" applyNumberFormat="1" applyFont="1" applyBorder="1" applyAlignment="1">
      <alignment horizontal="left" vertical="center" wrapText="1" indent="1"/>
    </xf>
    <xf numFmtId="165" fontId="8" fillId="0" borderId="198" xfId="13" applyNumberFormat="1" applyFont="1" applyBorder="1" applyAlignment="1">
      <alignment horizontal="right" vertical="center" wrapText="1" indent="1"/>
    </xf>
    <xf numFmtId="165" fontId="8" fillId="0" borderId="199" xfId="13" applyNumberFormat="1" applyFont="1" applyBorder="1" applyAlignment="1">
      <alignment horizontal="right" vertical="center" wrapText="1" indent="1"/>
    </xf>
  </cellXfs>
  <cellStyles count="19">
    <cellStyle name="Lien hypertexte" xfId="15" builtinId="8"/>
    <cellStyle name="Lien hypertexte 2" xfId="14" xr:uid="{00000000-0005-0000-0000-000001000000}"/>
    <cellStyle name="Milliers 3 2" xfId="12" xr:uid="{00000000-0005-0000-0000-000002000000}"/>
    <cellStyle name="Normal" xfId="0" builtinId="0"/>
    <cellStyle name="Normal 2" xfId="1" xr:uid="{00000000-0005-0000-0000-000004000000}"/>
    <cellStyle name="Normal 3" xfId="2" xr:uid="{00000000-0005-0000-0000-000005000000}"/>
    <cellStyle name="Normal 3 2" xfId="4" xr:uid="{00000000-0005-0000-0000-000006000000}"/>
    <cellStyle name="Normal 3 2 2" xfId="8" xr:uid="{00000000-0005-0000-0000-000007000000}"/>
    <cellStyle name="Normal 3 2 2 2" xfId="17" xr:uid="{00000000-0005-0000-0000-000008000000}"/>
    <cellStyle name="Normal 3 2 4" xfId="16" xr:uid="{00000000-0005-0000-0000-000009000000}"/>
    <cellStyle name="Normal 3 3" xfId="6" xr:uid="{00000000-0005-0000-0000-00000A000000}"/>
    <cellStyle name="Normal 3 4" xfId="18" xr:uid="{00000000-0005-0000-0000-00000B000000}"/>
    <cellStyle name="Normal 4" xfId="5" xr:uid="{00000000-0005-0000-0000-00000C000000}"/>
    <cellStyle name="Normal 4 2" xfId="7" xr:uid="{00000000-0005-0000-0000-00000D000000}"/>
    <cellStyle name="Normal 5 2 2" xfId="11" xr:uid="{00000000-0005-0000-0000-00000E000000}"/>
    <cellStyle name="Normal 5 3" xfId="9" xr:uid="{00000000-0005-0000-0000-00000F000000}"/>
    <cellStyle name="Normal 8 2" xfId="10" xr:uid="{00000000-0005-0000-0000-000010000000}"/>
    <cellStyle name="Pourcentage 2" xfId="3" xr:uid="{00000000-0005-0000-0000-000011000000}"/>
    <cellStyle name="Pourcentage 3 2" xfId="13" xr:uid="{00000000-0005-0000-0000-000012000000}"/>
  </cellStyles>
  <dxfs count="101">
    <dxf>
      <font>
        <color theme="1" tint="0.499984740745262"/>
      </font>
      <fill>
        <patternFill>
          <bgColor theme="0"/>
        </patternFill>
      </fill>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theme="5" tint="-0.499984740745262"/>
      </font>
      <fill>
        <patternFill>
          <fgColor auto="1"/>
          <bgColor rgb="FFD31D1B"/>
        </patternFill>
      </fill>
    </dxf>
    <dxf>
      <font>
        <b val="0"/>
        <i val="0"/>
        <color theme="0"/>
      </font>
      <fill>
        <patternFill>
          <bgColor rgb="FF5A1A63"/>
        </patternFill>
      </fill>
    </dxf>
    <dxf>
      <font>
        <color theme="1"/>
      </font>
      <fill>
        <patternFill>
          <bgColor theme="0"/>
        </patternFill>
      </fill>
    </dxf>
    <dxf>
      <font>
        <b val="0"/>
        <i val="0"/>
        <strike val="0"/>
        <u val="none"/>
        <color theme="1"/>
      </font>
      <fill>
        <patternFill>
          <bgColor theme="0"/>
        </patternFill>
      </fill>
    </dxf>
    <dxf>
      <font>
        <color theme="1"/>
      </font>
      <fill>
        <patternFill>
          <bgColor theme="0"/>
        </patternFill>
      </fill>
    </dxf>
    <dxf>
      <font>
        <b val="0"/>
        <i val="0"/>
        <strike val="0"/>
        <u val="none"/>
        <color theme="1" tint="0.499984740745262"/>
      </font>
      <fill>
        <patternFill patternType="solid">
          <bgColor theme="0"/>
        </patternFill>
      </fill>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828586"/>
      <color rgb="FFD3D4D5"/>
      <color rgb="FFD31D1B"/>
      <color rgb="FF5B5B5B"/>
      <color rgb="FF009684"/>
      <color rgb="FF78B74A"/>
      <color rgb="FF7F78AB"/>
      <color rgb="FFECA8C2"/>
      <color rgb="FF5A1A63"/>
      <color rgb="FFFBF2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spPr>
            <a:ln w="6350">
              <a:solidFill>
                <a:sysClr val="window" lastClr="FFFFFF"/>
              </a:solidFill>
            </a:ln>
          </c:spPr>
          <c:dPt>
            <c:idx val="0"/>
            <c:bubble3D val="0"/>
            <c:spPr>
              <a:solidFill>
                <a:srgbClr val="5A1A63">
                  <a:alpha val="50000"/>
                </a:srgbClr>
              </a:solidFill>
              <a:ln w="6350">
                <a:solidFill>
                  <a:sysClr val="window" lastClr="FFFFFF"/>
                </a:solidFill>
              </a:ln>
            </c:spPr>
            <c:extLst>
              <c:ext xmlns:c16="http://schemas.microsoft.com/office/drawing/2014/chart" uri="{C3380CC4-5D6E-409C-BE32-E72D297353CC}">
                <c16:uniqueId val="{00000001-0EE2-3C4A-AE89-2B602FDF24CC}"/>
              </c:ext>
            </c:extLst>
          </c:dPt>
          <c:dPt>
            <c:idx val="1"/>
            <c:bubble3D val="0"/>
            <c:spPr>
              <a:solidFill>
                <a:srgbClr val="D3001B">
                  <a:alpha val="50000"/>
                </a:srgbClr>
              </a:solidFill>
              <a:ln w="6350">
                <a:solidFill>
                  <a:sysClr val="window" lastClr="FFFFFF"/>
                </a:solidFill>
              </a:ln>
            </c:spPr>
            <c:extLst>
              <c:ext xmlns:c16="http://schemas.microsoft.com/office/drawing/2014/chart" uri="{C3380CC4-5D6E-409C-BE32-E72D297353CC}">
                <c16:uniqueId val="{00000003-0EE2-3C4A-AE89-2B602FDF24CC}"/>
              </c:ext>
            </c:extLst>
          </c:dPt>
          <c:dPt>
            <c:idx val="2"/>
            <c:bubble3D val="0"/>
            <c:spPr>
              <a:solidFill>
                <a:srgbClr val="FBBF00">
                  <a:alpha val="50000"/>
                </a:srgbClr>
              </a:solidFill>
              <a:ln w="6350">
                <a:solidFill>
                  <a:sysClr val="window" lastClr="FFFFFF"/>
                </a:solidFill>
              </a:ln>
            </c:spPr>
            <c:extLst>
              <c:ext xmlns:c16="http://schemas.microsoft.com/office/drawing/2014/chart" uri="{C3380CC4-5D6E-409C-BE32-E72D297353CC}">
                <c16:uniqueId val="{00000005-0EE2-3C4A-AE89-2B602FDF24CC}"/>
              </c:ext>
            </c:extLst>
          </c:dPt>
          <c:dPt>
            <c:idx val="3"/>
            <c:bubble3D val="0"/>
            <c:spPr>
              <a:solidFill>
                <a:srgbClr val="FFED00">
                  <a:alpha val="50000"/>
                </a:srgbClr>
              </a:solidFill>
              <a:ln w="6350">
                <a:solidFill>
                  <a:sysClr val="window" lastClr="FFFFFF"/>
                </a:solidFill>
              </a:ln>
            </c:spPr>
            <c:extLst>
              <c:ext xmlns:c16="http://schemas.microsoft.com/office/drawing/2014/chart" uri="{C3380CC4-5D6E-409C-BE32-E72D297353CC}">
                <c16:uniqueId val="{00000007-0EE2-3C4A-AE89-2B602FDF24CC}"/>
              </c:ext>
            </c:extLst>
          </c:dPt>
          <c:dPt>
            <c:idx val="4"/>
            <c:bubble3D val="0"/>
            <c:spPr>
              <a:solidFill>
                <a:srgbClr val="FBF2CA">
                  <a:alpha val="50000"/>
                </a:srgbClr>
              </a:solidFill>
              <a:ln w="6350">
                <a:solidFill>
                  <a:sysClr val="window" lastClr="FFFFFF"/>
                </a:solidFill>
              </a:ln>
            </c:spPr>
            <c:extLst>
              <c:ext xmlns:c16="http://schemas.microsoft.com/office/drawing/2014/chart" uri="{C3380CC4-5D6E-409C-BE32-E72D297353CC}">
                <c16:uniqueId val="{00000009-0EE2-3C4A-AE89-2B602FDF24CC}"/>
              </c:ext>
            </c:extLst>
          </c:dPt>
          <c:dPt>
            <c:idx val="5"/>
            <c:bubble3D val="0"/>
            <c:spPr>
              <a:solidFill>
                <a:srgbClr val="78B74A">
                  <a:alpha val="50000"/>
                </a:srgbClr>
              </a:solidFill>
              <a:ln w="6350">
                <a:solidFill>
                  <a:sysClr val="window" lastClr="FFFFFF"/>
                </a:solidFill>
              </a:ln>
            </c:spPr>
            <c:extLst>
              <c:ext xmlns:c16="http://schemas.microsoft.com/office/drawing/2014/chart" uri="{C3380CC4-5D6E-409C-BE32-E72D297353CC}">
                <c16:uniqueId val="{0000000B-0EE2-3C4A-AE89-2B602FDF24CC}"/>
              </c:ext>
            </c:extLst>
          </c:dPt>
          <c:dPt>
            <c:idx val="6"/>
            <c:bubble3D val="0"/>
            <c:spPr>
              <a:solidFill>
                <a:srgbClr val="D3D4D5">
                  <a:alpha val="50000"/>
                </a:srgbClr>
              </a:solidFill>
              <a:ln w="6350">
                <a:solidFill>
                  <a:sysClr val="window" lastClr="FFFFFF"/>
                </a:solidFill>
              </a:ln>
            </c:spPr>
            <c:extLst>
              <c:ext xmlns:c16="http://schemas.microsoft.com/office/drawing/2014/chart" uri="{C3380CC4-5D6E-409C-BE32-E72D297353CC}">
                <c16:uniqueId val="{0000000D-0EE2-3C4A-AE89-2B602FDF24CC}"/>
              </c:ext>
            </c:extLst>
          </c:dPt>
          <c:dPt>
            <c:idx val="7"/>
            <c:bubble3D val="0"/>
            <c:spPr>
              <a:solidFill>
                <a:srgbClr val="5B5B5B">
                  <a:alpha val="50000"/>
                </a:srgbClr>
              </a:solidFill>
              <a:ln w="6350">
                <a:solidFill>
                  <a:sysClr val="window" lastClr="FFFFFF"/>
                </a:solidFill>
              </a:ln>
            </c:spPr>
            <c:extLst>
              <c:ext xmlns:c16="http://schemas.microsoft.com/office/drawing/2014/chart" uri="{C3380CC4-5D6E-409C-BE32-E72D297353CC}">
                <c16:uniqueId val="{0000000F-0EE2-3C4A-AE89-2B602FDF24CC}"/>
              </c:ext>
            </c:extLst>
          </c:dPt>
          <c:dLbls>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2-3C4A-AE89-2B602FDF24CC}"/>
                </c:ext>
              </c:extLst>
            </c:dLbl>
            <c:dLbl>
              <c:idx val="5"/>
              <c:delete val="1"/>
              <c:extLst>
                <c:ext xmlns:c15="http://schemas.microsoft.com/office/drawing/2012/chart" uri="{CE6537A1-D6FC-4f65-9D91-7224C49458BB}"/>
                <c:ext xmlns:c16="http://schemas.microsoft.com/office/drawing/2014/chart" uri="{C3380CC4-5D6E-409C-BE32-E72D297353CC}">
                  <c16:uniqueId val="{0000000B-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0D-0EE2-3C4A-AE89-2B602FDF24CC}"/>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BRANCHIOPODES'!$B$7,'bilan LISTE ROUGE BRANCHIOPODES'!$B$8,'bilan LISTE ROUGE BRANCHIOPODES'!$B$10:$B$11,'bilan LISTE ROUGE BRANCHIOPODES'!$B$12:$B$14,'bilan LISTE ROUGE BRANCHIOPODES'!$B$20)</c:f>
              <c:strCache>
                <c:ptCount val="8"/>
                <c:pt idx="0">
                  <c:v>RE</c:v>
                </c:pt>
                <c:pt idx="1">
                  <c:v>CR</c:v>
                </c:pt>
                <c:pt idx="2">
                  <c:v>EN</c:v>
                </c:pt>
                <c:pt idx="3">
                  <c:v>VU</c:v>
                </c:pt>
                <c:pt idx="4">
                  <c:v>NT</c:v>
                </c:pt>
                <c:pt idx="5">
                  <c:v>LC</c:v>
                </c:pt>
                <c:pt idx="6">
                  <c:v>DD</c:v>
                </c:pt>
                <c:pt idx="7">
                  <c:v>NA</c:v>
                </c:pt>
              </c:strCache>
            </c:strRef>
          </c:cat>
          <c:val>
            <c:numRef>
              <c:f>('bilan LISTE ROUGE BRANCHIOPODES'!$D$7,'bilan LISTE ROUGE BRANCHIOPODES'!$D$8,'bilan LISTE ROUGE BRANCHIOPODES'!$D$10:$D$11,'bilan LISTE ROUGE BRANCHIOPODES'!$D$12:$D$14,'bilan LISTE ROUGE BRANCHIOPODES'!$D$20)</c:f>
              <c:numCache>
                <c:formatCode>General</c:formatCode>
                <c:ptCount val="8"/>
                <c:pt idx="0">
                  <c:v>1</c:v>
                </c:pt>
                <c:pt idx="1">
                  <c:v>2</c:v>
                </c:pt>
                <c:pt idx="2">
                  <c:v>2</c:v>
                </c:pt>
                <c:pt idx="3">
                  <c:v>3</c:v>
                </c:pt>
                <c:pt idx="4">
                  <c:v>2</c:v>
                </c:pt>
                <c:pt idx="5">
                  <c:v>0</c:v>
                </c:pt>
                <c:pt idx="6">
                  <c:v>0</c:v>
                </c:pt>
                <c:pt idx="7">
                  <c:v>1</c:v>
                </c:pt>
              </c:numCache>
            </c:numRef>
          </c:val>
          <c:extLst>
            <c:ext xmlns:c16="http://schemas.microsoft.com/office/drawing/2014/chart" uri="{C3380CC4-5D6E-409C-BE32-E72D297353CC}">
              <c16:uniqueId val="{00000010-0EE2-3C4A-AE89-2B602FDF24CC}"/>
            </c:ext>
          </c:extLst>
        </c:ser>
        <c:ser>
          <c:idx val="0"/>
          <c:order val="1"/>
          <c:spPr>
            <a:ln w="6350">
              <a:solidFill>
                <a:sysClr val="window" lastClr="FFFFFF"/>
              </a:solidFill>
            </a:ln>
          </c:spPr>
          <c:dPt>
            <c:idx val="0"/>
            <c:bubble3D val="0"/>
            <c:spPr>
              <a:solidFill>
                <a:srgbClr val="5A1A63"/>
              </a:solidFill>
              <a:ln w="6350">
                <a:solidFill>
                  <a:sysClr val="window" lastClr="FFFFFF"/>
                </a:solidFill>
              </a:ln>
            </c:spPr>
            <c:extLst>
              <c:ext xmlns:c16="http://schemas.microsoft.com/office/drawing/2014/chart" uri="{C3380CC4-5D6E-409C-BE32-E72D297353CC}">
                <c16:uniqueId val="{00000012-0EE2-3C4A-AE89-2B602FDF24CC}"/>
              </c:ext>
            </c:extLst>
          </c:dPt>
          <c:dPt>
            <c:idx val="1"/>
            <c:bubble3D val="0"/>
            <c:spPr>
              <a:solidFill>
                <a:srgbClr val="D3001B"/>
              </a:solidFill>
              <a:ln w="6350">
                <a:solidFill>
                  <a:sysClr val="window" lastClr="FFFFFF"/>
                </a:solidFill>
              </a:ln>
            </c:spPr>
            <c:extLst>
              <c:ext xmlns:c16="http://schemas.microsoft.com/office/drawing/2014/chart" uri="{C3380CC4-5D6E-409C-BE32-E72D297353CC}">
                <c16:uniqueId val="{00000014-0EE2-3C4A-AE89-2B602FDF24CC}"/>
              </c:ext>
            </c:extLst>
          </c:dPt>
          <c:dPt>
            <c:idx val="2"/>
            <c:bubble3D val="0"/>
            <c:spPr>
              <a:solidFill>
                <a:srgbClr val="FBBF00"/>
              </a:solidFill>
              <a:ln w="6350">
                <a:solidFill>
                  <a:sysClr val="window" lastClr="FFFFFF"/>
                </a:solidFill>
              </a:ln>
            </c:spPr>
            <c:extLst>
              <c:ext xmlns:c16="http://schemas.microsoft.com/office/drawing/2014/chart" uri="{C3380CC4-5D6E-409C-BE32-E72D297353CC}">
                <c16:uniqueId val="{00000016-0EE2-3C4A-AE89-2B602FDF24CC}"/>
              </c:ext>
            </c:extLst>
          </c:dPt>
          <c:dPt>
            <c:idx val="3"/>
            <c:bubble3D val="0"/>
            <c:spPr>
              <a:solidFill>
                <a:srgbClr val="FFED00"/>
              </a:solidFill>
              <a:ln w="6350">
                <a:solidFill>
                  <a:sysClr val="window" lastClr="FFFFFF"/>
                </a:solidFill>
              </a:ln>
            </c:spPr>
            <c:extLst>
              <c:ext xmlns:c16="http://schemas.microsoft.com/office/drawing/2014/chart" uri="{C3380CC4-5D6E-409C-BE32-E72D297353CC}">
                <c16:uniqueId val="{00000018-0EE2-3C4A-AE89-2B602FDF24CC}"/>
              </c:ext>
            </c:extLst>
          </c:dPt>
          <c:dPt>
            <c:idx val="4"/>
            <c:bubble3D val="0"/>
            <c:spPr>
              <a:solidFill>
                <a:srgbClr val="FBF2CA"/>
              </a:solidFill>
              <a:ln w="6350">
                <a:solidFill>
                  <a:sysClr val="window" lastClr="FFFFFF"/>
                </a:solidFill>
              </a:ln>
            </c:spPr>
            <c:extLst>
              <c:ext xmlns:c16="http://schemas.microsoft.com/office/drawing/2014/chart" uri="{C3380CC4-5D6E-409C-BE32-E72D297353CC}">
                <c16:uniqueId val="{0000001A-0EE2-3C4A-AE89-2B602FDF24CC}"/>
              </c:ext>
            </c:extLst>
          </c:dPt>
          <c:dPt>
            <c:idx val="5"/>
            <c:bubble3D val="0"/>
            <c:spPr>
              <a:solidFill>
                <a:srgbClr val="78B74A"/>
              </a:solidFill>
              <a:ln w="6350">
                <a:solidFill>
                  <a:sysClr val="window" lastClr="FFFFFF"/>
                </a:solidFill>
              </a:ln>
            </c:spPr>
            <c:extLst>
              <c:ext xmlns:c16="http://schemas.microsoft.com/office/drawing/2014/chart" uri="{C3380CC4-5D6E-409C-BE32-E72D297353CC}">
                <c16:uniqueId val="{0000001C-0EE2-3C4A-AE89-2B602FDF24CC}"/>
              </c:ext>
            </c:extLst>
          </c:dPt>
          <c:dPt>
            <c:idx val="6"/>
            <c:bubble3D val="0"/>
            <c:spPr>
              <a:solidFill>
                <a:srgbClr val="D3D4D5"/>
              </a:solidFill>
              <a:ln w="6350">
                <a:solidFill>
                  <a:sysClr val="window" lastClr="FFFFFF"/>
                </a:solidFill>
              </a:ln>
            </c:spPr>
            <c:extLst>
              <c:ext xmlns:c16="http://schemas.microsoft.com/office/drawing/2014/chart" uri="{C3380CC4-5D6E-409C-BE32-E72D297353CC}">
                <c16:uniqueId val="{0000001E-0EE2-3C4A-AE89-2B602FDF24CC}"/>
              </c:ext>
            </c:extLst>
          </c:dPt>
          <c:dPt>
            <c:idx val="7"/>
            <c:bubble3D val="0"/>
            <c:spPr>
              <a:solidFill>
                <a:srgbClr val="5B5B5B"/>
              </a:solidFill>
              <a:ln w="6350">
                <a:solidFill>
                  <a:sysClr val="window" lastClr="FFFFFF"/>
                </a:solidFill>
              </a:ln>
            </c:spPr>
            <c:extLst>
              <c:ext xmlns:c16="http://schemas.microsoft.com/office/drawing/2014/chart" uri="{C3380CC4-5D6E-409C-BE32-E72D297353CC}">
                <c16:uniqueId val="{00000020-0EE2-3C4A-AE89-2B602FDF24CC}"/>
              </c:ext>
            </c:extLst>
          </c:dPt>
          <c:dLbls>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E2-3C4A-AE89-2B602FDF24CC}"/>
                </c:ext>
              </c:extLst>
            </c:dLbl>
            <c:dLbl>
              <c:idx val="4"/>
              <c:spPr>
                <a:noFill/>
                <a:ln>
                  <a:noFill/>
                </a:ln>
                <a:effectLst/>
              </c:spPr>
              <c:txPr>
                <a:bodyPr wrap="square" lIns="38100" tIns="19050" rIns="38100" bIns="19050" anchor="ctr">
                  <a:spAutoFit/>
                </a:bodyPr>
                <a:lstStyle/>
                <a:p>
                  <a:pPr>
                    <a:defRPr sz="1600" b="1">
                      <a:solidFill>
                        <a:schemeClr val="tx1"/>
                      </a:solidFill>
                    </a:defRPr>
                  </a:pPr>
                  <a:endParaRPr lang="fr-FR"/>
                </a:p>
              </c:txPr>
              <c:showLegendKey val="0"/>
              <c:showVal val="0"/>
              <c:showCatName val="1"/>
              <c:showSerName val="0"/>
              <c:showPercent val="0"/>
              <c:showBubbleSize val="0"/>
              <c:extLst>
                <c:ext xmlns:c16="http://schemas.microsoft.com/office/drawing/2014/chart" uri="{C3380CC4-5D6E-409C-BE32-E72D297353CC}">
                  <c16:uniqueId val="{0000001A-0EE2-3C4A-AE89-2B602FDF24CC}"/>
                </c:ext>
              </c:extLst>
            </c:dLbl>
            <c:dLbl>
              <c:idx val="5"/>
              <c:delete val="1"/>
              <c:extLst>
                <c:ext xmlns:c15="http://schemas.microsoft.com/office/drawing/2012/chart" uri="{CE6537A1-D6FC-4f65-9D91-7224C49458BB}"/>
                <c:ext xmlns:c16="http://schemas.microsoft.com/office/drawing/2014/chart" uri="{C3380CC4-5D6E-409C-BE32-E72D297353CC}">
                  <c16:uniqueId val="{0000001C-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1E-0EE2-3C4A-AE89-2B602FDF24CC}"/>
                </c:ext>
              </c:extLst>
            </c:dLbl>
            <c:spPr>
              <a:noFill/>
              <a:ln>
                <a:noFill/>
              </a:ln>
              <a:effectLst/>
            </c:spPr>
            <c:txPr>
              <a:bodyPr wrap="square" lIns="38100" tIns="19050" rIns="38100" bIns="19050" anchor="ctr">
                <a:spAutoFit/>
              </a:bodyPr>
              <a:lstStyle/>
              <a:p>
                <a:pPr>
                  <a:defRPr sz="1600" b="1">
                    <a:solidFill>
                      <a:srgbClr val="FFFFFF"/>
                    </a:solidFill>
                  </a:defRPr>
                </a:pPr>
                <a:endParaRPr lang="fr-FR"/>
              </a:p>
            </c:txPr>
            <c:showLegendKey val="0"/>
            <c:showVal val="0"/>
            <c:showCatName val="1"/>
            <c:showSerName val="0"/>
            <c:showPercent val="0"/>
            <c:showBubbleSize val="0"/>
            <c:showLeaderLines val="1"/>
            <c:extLst>
              <c:ext xmlns:c15="http://schemas.microsoft.com/office/drawing/2012/chart" uri="{CE6537A1-D6FC-4f65-9D91-7224C49458BB}"/>
            </c:extLst>
          </c:dLbls>
          <c:cat>
            <c:strRef>
              <c:f>('bilan LISTE ROUGE BRANCHIOPODES'!$B$7,'bilan LISTE ROUGE BRANCHIOPODES'!$B$8,'bilan LISTE ROUGE BRANCHIOPODES'!$B$10:$B$11,'bilan LISTE ROUGE BRANCHIOPODES'!$B$12:$B$14,'bilan LISTE ROUGE BRANCHIOPODES'!$B$20)</c:f>
              <c:strCache>
                <c:ptCount val="8"/>
                <c:pt idx="0">
                  <c:v>RE</c:v>
                </c:pt>
                <c:pt idx="1">
                  <c:v>CR</c:v>
                </c:pt>
                <c:pt idx="2">
                  <c:v>EN</c:v>
                </c:pt>
                <c:pt idx="3">
                  <c:v>VU</c:v>
                </c:pt>
                <c:pt idx="4">
                  <c:v>NT</c:v>
                </c:pt>
                <c:pt idx="5">
                  <c:v>LC</c:v>
                </c:pt>
                <c:pt idx="6">
                  <c:v>DD</c:v>
                </c:pt>
                <c:pt idx="7">
                  <c:v>NA</c:v>
                </c:pt>
              </c:strCache>
            </c:strRef>
          </c:cat>
          <c:val>
            <c:numRef>
              <c:f>('bilan LISTE ROUGE BRANCHIOPODES'!$D$7,'bilan LISTE ROUGE BRANCHIOPODES'!$D$8,'bilan LISTE ROUGE BRANCHIOPODES'!$D$10:$D$11,'bilan LISTE ROUGE BRANCHIOPODES'!$D$12:$D$14,'bilan LISTE ROUGE BRANCHIOPODES'!$D$20)</c:f>
              <c:numCache>
                <c:formatCode>General</c:formatCode>
                <c:ptCount val="8"/>
                <c:pt idx="0">
                  <c:v>1</c:v>
                </c:pt>
                <c:pt idx="1">
                  <c:v>2</c:v>
                </c:pt>
                <c:pt idx="2">
                  <c:v>2</c:v>
                </c:pt>
                <c:pt idx="3">
                  <c:v>3</c:v>
                </c:pt>
                <c:pt idx="4">
                  <c:v>2</c:v>
                </c:pt>
                <c:pt idx="5">
                  <c:v>0</c:v>
                </c:pt>
                <c:pt idx="6">
                  <c:v>0</c:v>
                </c:pt>
                <c:pt idx="7">
                  <c:v>1</c:v>
                </c:pt>
              </c:numCache>
            </c:numRef>
          </c:val>
          <c:extLst>
            <c:ext xmlns:c16="http://schemas.microsoft.com/office/drawing/2014/chart" uri="{C3380CC4-5D6E-409C-BE32-E72D297353CC}">
              <c16:uniqueId val="{00000021-0EE2-3C4A-AE89-2B602FDF24CC}"/>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spPr>
            <a:ln w="6350">
              <a:solidFill>
                <a:sysClr val="window" lastClr="FFFFFF"/>
              </a:solidFill>
            </a:ln>
          </c:spPr>
          <c:dPt>
            <c:idx val="0"/>
            <c:bubble3D val="0"/>
            <c:spPr>
              <a:solidFill>
                <a:srgbClr val="5A1A63">
                  <a:alpha val="50000"/>
                </a:srgbClr>
              </a:solidFill>
              <a:ln w="6350">
                <a:solidFill>
                  <a:sysClr val="window" lastClr="FFFFFF"/>
                </a:solidFill>
              </a:ln>
            </c:spPr>
            <c:extLst>
              <c:ext xmlns:c16="http://schemas.microsoft.com/office/drawing/2014/chart" uri="{C3380CC4-5D6E-409C-BE32-E72D297353CC}">
                <c16:uniqueId val="{00000001-A661-314E-80DE-2A98CCB3AE66}"/>
              </c:ext>
            </c:extLst>
          </c:dPt>
          <c:dPt>
            <c:idx val="1"/>
            <c:bubble3D val="0"/>
            <c:spPr>
              <a:solidFill>
                <a:srgbClr val="D3001B">
                  <a:alpha val="50000"/>
                </a:srgbClr>
              </a:solidFill>
              <a:ln w="6350">
                <a:solidFill>
                  <a:sysClr val="window" lastClr="FFFFFF"/>
                </a:solidFill>
              </a:ln>
            </c:spPr>
            <c:extLst>
              <c:ext xmlns:c16="http://schemas.microsoft.com/office/drawing/2014/chart" uri="{C3380CC4-5D6E-409C-BE32-E72D297353CC}">
                <c16:uniqueId val="{00000003-A661-314E-80DE-2A98CCB3AE66}"/>
              </c:ext>
            </c:extLst>
          </c:dPt>
          <c:dPt>
            <c:idx val="2"/>
            <c:bubble3D val="0"/>
            <c:spPr>
              <a:solidFill>
                <a:srgbClr val="FBBF00">
                  <a:alpha val="50000"/>
                </a:srgbClr>
              </a:solidFill>
              <a:ln w="6350">
                <a:solidFill>
                  <a:sysClr val="window" lastClr="FFFFFF"/>
                </a:solidFill>
              </a:ln>
            </c:spPr>
            <c:extLst>
              <c:ext xmlns:c16="http://schemas.microsoft.com/office/drawing/2014/chart" uri="{C3380CC4-5D6E-409C-BE32-E72D297353CC}">
                <c16:uniqueId val="{00000005-A661-314E-80DE-2A98CCB3AE66}"/>
              </c:ext>
            </c:extLst>
          </c:dPt>
          <c:dPt>
            <c:idx val="3"/>
            <c:bubble3D val="0"/>
            <c:spPr>
              <a:solidFill>
                <a:srgbClr val="FFED00">
                  <a:alpha val="50000"/>
                </a:srgbClr>
              </a:solidFill>
              <a:ln w="6350">
                <a:solidFill>
                  <a:sysClr val="window" lastClr="FFFFFF"/>
                </a:solidFill>
              </a:ln>
            </c:spPr>
            <c:extLst>
              <c:ext xmlns:c16="http://schemas.microsoft.com/office/drawing/2014/chart" uri="{C3380CC4-5D6E-409C-BE32-E72D297353CC}">
                <c16:uniqueId val="{00000007-A661-314E-80DE-2A98CCB3AE66}"/>
              </c:ext>
            </c:extLst>
          </c:dPt>
          <c:dPt>
            <c:idx val="4"/>
            <c:bubble3D val="0"/>
            <c:spPr>
              <a:solidFill>
                <a:srgbClr val="FBF2CA">
                  <a:alpha val="50000"/>
                </a:srgbClr>
              </a:solidFill>
              <a:ln w="6350">
                <a:solidFill>
                  <a:sysClr val="window" lastClr="FFFFFF"/>
                </a:solidFill>
              </a:ln>
            </c:spPr>
            <c:extLst>
              <c:ext xmlns:c16="http://schemas.microsoft.com/office/drawing/2014/chart" uri="{C3380CC4-5D6E-409C-BE32-E72D297353CC}">
                <c16:uniqueId val="{00000009-A661-314E-80DE-2A98CCB3AE66}"/>
              </c:ext>
            </c:extLst>
          </c:dPt>
          <c:dPt>
            <c:idx val="5"/>
            <c:bubble3D val="0"/>
            <c:spPr>
              <a:solidFill>
                <a:srgbClr val="78B74A">
                  <a:alpha val="50000"/>
                </a:srgbClr>
              </a:solidFill>
              <a:ln w="6350">
                <a:solidFill>
                  <a:sysClr val="window" lastClr="FFFFFF"/>
                </a:solidFill>
              </a:ln>
            </c:spPr>
            <c:extLst>
              <c:ext xmlns:c16="http://schemas.microsoft.com/office/drawing/2014/chart" uri="{C3380CC4-5D6E-409C-BE32-E72D297353CC}">
                <c16:uniqueId val="{0000000B-A661-314E-80DE-2A98CCB3AE66}"/>
              </c:ext>
            </c:extLst>
          </c:dPt>
          <c:dPt>
            <c:idx val="6"/>
            <c:bubble3D val="0"/>
            <c:spPr>
              <a:solidFill>
                <a:srgbClr val="D3D4D5">
                  <a:alpha val="50000"/>
                </a:srgbClr>
              </a:solidFill>
              <a:ln w="6350">
                <a:solidFill>
                  <a:sysClr val="window" lastClr="FFFFFF"/>
                </a:solidFill>
              </a:ln>
            </c:spPr>
            <c:extLst>
              <c:ext xmlns:c16="http://schemas.microsoft.com/office/drawing/2014/chart" uri="{C3380CC4-5D6E-409C-BE32-E72D297353CC}">
                <c16:uniqueId val="{0000000D-A661-314E-80DE-2A98CCB3AE66}"/>
              </c:ext>
            </c:extLst>
          </c:dPt>
          <c:dLbls>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61-314E-80DE-2A98CCB3AE66}"/>
                </c:ext>
              </c:extLst>
            </c:dLbl>
            <c:dLbl>
              <c:idx val="5"/>
              <c:delete val="1"/>
              <c:extLst>
                <c:ext xmlns:c15="http://schemas.microsoft.com/office/drawing/2012/chart" uri="{CE6537A1-D6FC-4f65-9D91-7224C49458BB}"/>
                <c:ext xmlns:c16="http://schemas.microsoft.com/office/drawing/2014/chart" uri="{C3380CC4-5D6E-409C-BE32-E72D297353CC}">
                  <c16:uniqueId val="{0000000B-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0D-A661-314E-80DE-2A98CCB3AE66}"/>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BRANCHIOPODES'!$B$7,'bilan LISTE ROUGE BRANCHIOPODES'!$B$8,'bilan LISTE ROUGE BRANCHIOPODES'!$B$10:$B$11,'bilan LISTE ROUGE BRANCHIOPODES'!$B$12:$B$14)</c:f>
              <c:strCache>
                <c:ptCount val="7"/>
                <c:pt idx="0">
                  <c:v>RE</c:v>
                </c:pt>
                <c:pt idx="1">
                  <c:v>CR</c:v>
                </c:pt>
                <c:pt idx="2">
                  <c:v>EN</c:v>
                </c:pt>
                <c:pt idx="3">
                  <c:v>VU</c:v>
                </c:pt>
                <c:pt idx="4">
                  <c:v>NT</c:v>
                </c:pt>
                <c:pt idx="5">
                  <c:v>LC</c:v>
                </c:pt>
                <c:pt idx="6">
                  <c:v>DD</c:v>
                </c:pt>
              </c:strCache>
            </c:strRef>
          </c:cat>
          <c:val>
            <c:numRef>
              <c:f>('bilan LISTE ROUGE BRANCHIOPODES'!$D$7,'bilan LISTE ROUGE BRANCHIOPODES'!$D$8,'bilan LISTE ROUGE BRANCHIOPODES'!$D$10:$D$11,'bilan LISTE ROUGE BRANCHIOPODES'!$D$12:$D$14)</c:f>
              <c:numCache>
                <c:formatCode>General</c:formatCode>
                <c:ptCount val="7"/>
                <c:pt idx="0">
                  <c:v>1</c:v>
                </c:pt>
                <c:pt idx="1">
                  <c:v>2</c:v>
                </c:pt>
                <c:pt idx="2">
                  <c:v>2</c:v>
                </c:pt>
                <c:pt idx="3">
                  <c:v>3</c:v>
                </c:pt>
                <c:pt idx="4">
                  <c:v>2</c:v>
                </c:pt>
                <c:pt idx="5">
                  <c:v>0</c:v>
                </c:pt>
                <c:pt idx="6">
                  <c:v>0</c:v>
                </c:pt>
              </c:numCache>
            </c:numRef>
          </c:val>
          <c:extLst>
            <c:ext xmlns:c16="http://schemas.microsoft.com/office/drawing/2014/chart" uri="{C3380CC4-5D6E-409C-BE32-E72D297353CC}">
              <c16:uniqueId val="{00000010-A661-314E-80DE-2A98CCB3AE66}"/>
            </c:ext>
          </c:extLst>
        </c:ser>
        <c:ser>
          <c:idx val="0"/>
          <c:order val="1"/>
          <c:spPr>
            <a:ln w="6350">
              <a:solidFill>
                <a:sysClr val="window" lastClr="FFFFFF"/>
              </a:solidFill>
            </a:ln>
          </c:spPr>
          <c:dPt>
            <c:idx val="0"/>
            <c:bubble3D val="0"/>
            <c:spPr>
              <a:solidFill>
                <a:srgbClr val="5A1A63"/>
              </a:solidFill>
              <a:ln w="6350">
                <a:solidFill>
                  <a:sysClr val="window" lastClr="FFFFFF"/>
                </a:solidFill>
              </a:ln>
            </c:spPr>
            <c:extLst>
              <c:ext xmlns:c16="http://schemas.microsoft.com/office/drawing/2014/chart" uri="{C3380CC4-5D6E-409C-BE32-E72D297353CC}">
                <c16:uniqueId val="{00000012-A661-314E-80DE-2A98CCB3AE66}"/>
              </c:ext>
            </c:extLst>
          </c:dPt>
          <c:dPt>
            <c:idx val="1"/>
            <c:bubble3D val="0"/>
            <c:spPr>
              <a:solidFill>
                <a:srgbClr val="D3001B"/>
              </a:solidFill>
              <a:ln w="6350">
                <a:solidFill>
                  <a:sysClr val="window" lastClr="FFFFFF"/>
                </a:solidFill>
              </a:ln>
            </c:spPr>
            <c:extLst>
              <c:ext xmlns:c16="http://schemas.microsoft.com/office/drawing/2014/chart" uri="{C3380CC4-5D6E-409C-BE32-E72D297353CC}">
                <c16:uniqueId val="{00000014-A661-314E-80DE-2A98CCB3AE66}"/>
              </c:ext>
            </c:extLst>
          </c:dPt>
          <c:dPt>
            <c:idx val="2"/>
            <c:bubble3D val="0"/>
            <c:spPr>
              <a:solidFill>
                <a:srgbClr val="FBBF00"/>
              </a:solidFill>
              <a:ln w="6350">
                <a:solidFill>
                  <a:sysClr val="window" lastClr="FFFFFF"/>
                </a:solidFill>
              </a:ln>
            </c:spPr>
            <c:extLst>
              <c:ext xmlns:c16="http://schemas.microsoft.com/office/drawing/2014/chart" uri="{C3380CC4-5D6E-409C-BE32-E72D297353CC}">
                <c16:uniqueId val="{00000016-A661-314E-80DE-2A98CCB3AE66}"/>
              </c:ext>
            </c:extLst>
          </c:dPt>
          <c:dPt>
            <c:idx val="3"/>
            <c:bubble3D val="0"/>
            <c:spPr>
              <a:solidFill>
                <a:srgbClr val="FFED00"/>
              </a:solidFill>
              <a:ln w="6350">
                <a:solidFill>
                  <a:sysClr val="window" lastClr="FFFFFF"/>
                </a:solidFill>
              </a:ln>
            </c:spPr>
            <c:extLst>
              <c:ext xmlns:c16="http://schemas.microsoft.com/office/drawing/2014/chart" uri="{C3380CC4-5D6E-409C-BE32-E72D297353CC}">
                <c16:uniqueId val="{00000018-A661-314E-80DE-2A98CCB3AE66}"/>
              </c:ext>
            </c:extLst>
          </c:dPt>
          <c:dPt>
            <c:idx val="4"/>
            <c:bubble3D val="0"/>
            <c:spPr>
              <a:solidFill>
                <a:srgbClr val="FBF2CA"/>
              </a:solidFill>
              <a:ln w="6350">
                <a:solidFill>
                  <a:sysClr val="window" lastClr="FFFFFF"/>
                </a:solidFill>
              </a:ln>
            </c:spPr>
            <c:extLst>
              <c:ext xmlns:c16="http://schemas.microsoft.com/office/drawing/2014/chart" uri="{C3380CC4-5D6E-409C-BE32-E72D297353CC}">
                <c16:uniqueId val="{0000001A-A661-314E-80DE-2A98CCB3AE66}"/>
              </c:ext>
            </c:extLst>
          </c:dPt>
          <c:dPt>
            <c:idx val="5"/>
            <c:bubble3D val="0"/>
            <c:spPr>
              <a:solidFill>
                <a:srgbClr val="78B74A"/>
              </a:solidFill>
              <a:ln w="6350">
                <a:solidFill>
                  <a:sysClr val="window" lastClr="FFFFFF"/>
                </a:solidFill>
              </a:ln>
            </c:spPr>
            <c:extLst>
              <c:ext xmlns:c16="http://schemas.microsoft.com/office/drawing/2014/chart" uri="{C3380CC4-5D6E-409C-BE32-E72D297353CC}">
                <c16:uniqueId val="{0000001C-A661-314E-80DE-2A98CCB3AE66}"/>
              </c:ext>
            </c:extLst>
          </c:dPt>
          <c:dPt>
            <c:idx val="6"/>
            <c:bubble3D val="0"/>
            <c:spPr>
              <a:solidFill>
                <a:srgbClr val="D3D4D5"/>
              </a:solidFill>
              <a:ln w="6350">
                <a:solidFill>
                  <a:sysClr val="window" lastClr="FFFFFF"/>
                </a:solidFill>
              </a:ln>
            </c:spPr>
            <c:extLst>
              <c:ext xmlns:c16="http://schemas.microsoft.com/office/drawing/2014/chart" uri="{C3380CC4-5D6E-409C-BE32-E72D297353CC}">
                <c16:uniqueId val="{0000001E-A661-314E-80DE-2A98CCB3AE66}"/>
              </c:ext>
            </c:extLst>
          </c:dPt>
          <c:dLbls>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661-314E-80DE-2A98CCB3AE66}"/>
                </c:ext>
              </c:extLst>
            </c:dLbl>
            <c:dLbl>
              <c:idx val="4"/>
              <c:spPr>
                <a:noFill/>
                <a:ln>
                  <a:noFill/>
                </a:ln>
                <a:effectLst/>
              </c:spPr>
              <c:txPr>
                <a:bodyPr wrap="square" lIns="38100" tIns="19050" rIns="38100" bIns="19050" anchor="ctr">
                  <a:spAutoFit/>
                </a:bodyPr>
                <a:lstStyle/>
                <a:p>
                  <a:pPr>
                    <a:defRPr sz="1600" b="1">
                      <a:solidFill>
                        <a:schemeClr val="tx1"/>
                      </a:solidFill>
                    </a:defRPr>
                  </a:pPr>
                  <a:endParaRPr lang="fr-FR"/>
                </a:p>
              </c:txPr>
              <c:showLegendKey val="0"/>
              <c:showVal val="0"/>
              <c:showCatName val="1"/>
              <c:showSerName val="0"/>
              <c:showPercent val="0"/>
              <c:showBubbleSize val="0"/>
              <c:extLst>
                <c:ext xmlns:c16="http://schemas.microsoft.com/office/drawing/2014/chart" uri="{C3380CC4-5D6E-409C-BE32-E72D297353CC}">
                  <c16:uniqueId val="{0000001A-A661-314E-80DE-2A98CCB3AE66}"/>
                </c:ext>
              </c:extLst>
            </c:dLbl>
            <c:dLbl>
              <c:idx val="5"/>
              <c:delete val="1"/>
              <c:extLst>
                <c:ext xmlns:c15="http://schemas.microsoft.com/office/drawing/2012/chart" uri="{CE6537A1-D6FC-4f65-9D91-7224C49458BB}"/>
                <c:ext xmlns:c16="http://schemas.microsoft.com/office/drawing/2014/chart" uri="{C3380CC4-5D6E-409C-BE32-E72D297353CC}">
                  <c16:uniqueId val="{0000001C-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1E-A661-314E-80DE-2A98CCB3AE66}"/>
                </c:ext>
              </c:extLst>
            </c:dLbl>
            <c:spPr>
              <a:noFill/>
              <a:ln>
                <a:noFill/>
              </a:ln>
              <a:effectLst/>
            </c:spPr>
            <c:txPr>
              <a:bodyPr wrap="square" lIns="38100" tIns="19050" rIns="38100" bIns="19050" anchor="ctr">
                <a:spAutoFit/>
              </a:bodyPr>
              <a:lstStyle/>
              <a:p>
                <a:pPr>
                  <a:defRPr sz="1600" b="1">
                    <a:solidFill>
                      <a:srgbClr val="FFFFFF"/>
                    </a:solidFill>
                  </a:defRPr>
                </a:pPr>
                <a:endParaRPr lang="fr-FR"/>
              </a:p>
            </c:txPr>
            <c:showLegendKey val="0"/>
            <c:showVal val="0"/>
            <c:showCatName val="1"/>
            <c:showSerName val="0"/>
            <c:showPercent val="0"/>
            <c:showBubbleSize val="0"/>
            <c:showLeaderLines val="1"/>
            <c:extLst>
              <c:ext xmlns:c15="http://schemas.microsoft.com/office/drawing/2012/chart" uri="{CE6537A1-D6FC-4f65-9D91-7224C49458BB}"/>
            </c:extLst>
          </c:dLbls>
          <c:cat>
            <c:strRef>
              <c:f>('bilan LISTE ROUGE BRANCHIOPODES'!$B$7,'bilan LISTE ROUGE BRANCHIOPODES'!$B$8,'bilan LISTE ROUGE BRANCHIOPODES'!$B$10:$B$11,'bilan LISTE ROUGE BRANCHIOPODES'!$B$12:$B$14)</c:f>
              <c:strCache>
                <c:ptCount val="7"/>
                <c:pt idx="0">
                  <c:v>RE</c:v>
                </c:pt>
                <c:pt idx="1">
                  <c:v>CR</c:v>
                </c:pt>
                <c:pt idx="2">
                  <c:v>EN</c:v>
                </c:pt>
                <c:pt idx="3">
                  <c:v>VU</c:v>
                </c:pt>
                <c:pt idx="4">
                  <c:v>NT</c:v>
                </c:pt>
                <c:pt idx="5">
                  <c:v>LC</c:v>
                </c:pt>
                <c:pt idx="6">
                  <c:v>DD</c:v>
                </c:pt>
              </c:strCache>
            </c:strRef>
          </c:cat>
          <c:val>
            <c:numRef>
              <c:f>('bilan LISTE ROUGE BRANCHIOPODES'!$D$7,'bilan LISTE ROUGE BRANCHIOPODES'!$D$8,'bilan LISTE ROUGE BRANCHIOPODES'!$D$10:$D$11,'bilan LISTE ROUGE BRANCHIOPODES'!$D$12:$D$14)</c:f>
              <c:numCache>
                <c:formatCode>General</c:formatCode>
                <c:ptCount val="7"/>
                <c:pt idx="0">
                  <c:v>1</c:v>
                </c:pt>
                <c:pt idx="1">
                  <c:v>2</c:v>
                </c:pt>
                <c:pt idx="2">
                  <c:v>2</c:v>
                </c:pt>
                <c:pt idx="3">
                  <c:v>3</c:v>
                </c:pt>
                <c:pt idx="4">
                  <c:v>2</c:v>
                </c:pt>
                <c:pt idx="5">
                  <c:v>0</c:v>
                </c:pt>
                <c:pt idx="6">
                  <c:v>0</c:v>
                </c:pt>
              </c:numCache>
            </c:numRef>
          </c:val>
          <c:extLst>
            <c:ext xmlns:c16="http://schemas.microsoft.com/office/drawing/2014/chart" uri="{C3380CC4-5D6E-409C-BE32-E72D297353CC}">
              <c16:uniqueId val="{00000021-A661-314E-80DE-2A98CCB3AE66}"/>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emf"/><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2978362</xdr:colOff>
      <xdr:row>6</xdr:row>
      <xdr:rowOff>415211</xdr:rowOff>
    </xdr:from>
    <xdr:to>
      <xdr:col>2</xdr:col>
      <xdr:colOff>4778362</xdr:colOff>
      <xdr:row>6</xdr:row>
      <xdr:rowOff>2730200</xdr:rowOff>
    </xdr:to>
    <xdr:pic>
      <xdr:nvPicPr>
        <xdr:cNvPr id="2" name="Image 1" descr="DREAL Grand Est">
          <a:extLst>
            <a:ext uri="{FF2B5EF4-FFF2-40B4-BE49-F238E27FC236}">
              <a16:creationId xmlns:a16="http://schemas.microsoft.com/office/drawing/2014/main" id="{0A90A7C5-896D-7E4E-BBFB-A2AF8046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3762" y="8924211"/>
          <a:ext cx="1800000" cy="231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2629162</xdr:colOff>
      <xdr:row>3</xdr:row>
      <xdr:rowOff>272408</xdr:rowOff>
    </xdr:from>
    <xdr:to>
      <xdr:col>2</xdr:col>
      <xdr:colOff>5127562</xdr:colOff>
      <xdr:row>3</xdr:row>
      <xdr:rowOff>1712662</xdr:rowOff>
    </xdr:to>
    <xdr:pic>
      <xdr:nvPicPr>
        <xdr:cNvPr id="4" name="Image 3">
          <a:extLst>
            <a:ext uri="{FF2B5EF4-FFF2-40B4-BE49-F238E27FC236}">
              <a16:creationId xmlns:a16="http://schemas.microsoft.com/office/drawing/2014/main" id="{750C21C4-E1DE-D048-B71F-FFA1834DBEDC}"/>
            </a:ext>
          </a:extLst>
        </xdr:cNvPr>
        <xdr:cNvPicPr>
          <a:picLocks noChangeAspect="1"/>
        </xdr:cNvPicPr>
      </xdr:nvPicPr>
      <xdr:blipFill>
        <a:blip xmlns:r="http://schemas.openxmlformats.org/officeDocument/2006/relationships" r:embed="rId2"/>
        <a:stretch>
          <a:fillRect/>
        </a:stretch>
      </xdr:blipFill>
      <xdr:spPr>
        <a:xfrm>
          <a:off x="5194562" y="1796408"/>
          <a:ext cx="2498400" cy="1440254"/>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527131</xdr:colOff>
      <xdr:row>1</xdr:row>
      <xdr:rowOff>625231</xdr:rowOff>
    </xdr:from>
    <xdr:to>
      <xdr:col>8</xdr:col>
      <xdr:colOff>5862577</xdr:colOff>
      <xdr:row>16</xdr:row>
      <xdr:rowOff>245619</xdr:rowOff>
    </xdr:to>
    <xdr:graphicFrame macro="">
      <xdr:nvGraphicFramePr>
        <xdr:cNvPr id="2" name="Graphique 1">
          <a:extLst>
            <a:ext uri="{FF2B5EF4-FFF2-40B4-BE49-F238E27FC236}">
              <a16:creationId xmlns:a16="http://schemas.microsoft.com/office/drawing/2014/main" id="{1AA6AAF6-B6FA-DE44-B2ED-8AAA573295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468515</xdr:colOff>
      <xdr:row>14</xdr:row>
      <xdr:rowOff>213490</xdr:rowOff>
    </xdr:from>
    <xdr:to>
      <xdr:col>8</xdr:col>
      <xdr:colOff>5803961</xdr:colOff>
      <xdr:row>30</xdr:row>
      <xdr:rowOff>91783</xdr:rowOff>
    </xdr:to>
    <xdr:graphicFrame macro="">
      <xdr:nvGraphicFramePr>
        <xdr:cNvPr id="3" name="Graphique 2">
          <a:extLst>
            <a:ext uri="{FF2B5EF4-FFF2-40B4-BE49-F238E27FC236}">
              <a16:creationId xmlns:a16="http://schemas.microsoft.com/office/drawing/2014/main" id="{05B80E02-DB8E-3440-B682-97B650BAF1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181200</xdr:colOff>
      <xdr:row>15</xdr:row>
      <xdr:rowOff>71552</xdr:rowOff>
    </xdr:from>
    <xdr:to>
      <xdr:col>2</xdr:col>
      <xdr:colOff>729840</xdr:colOff>
      <xdr:row>15</xdr:row>
      <xdr:rowOff>620192</xdr:rowOff>
    </xdr:to>
    <xdr:pic>
      <xdr:nvPicPr>
        <xdr:cNvPr id="2" name="DD.gif" descr="movie::file://localhost/Volumes/Connexion%20Raynald_rayny/odonat_partage/2-PROJETS_ODONAT/4-Listes_Rouges/LISTES_ROUGES_GRANDEST_2020-2024/1-TRANSVERSAL%202019-2024/102%20-%20Maquettes/Pictos%20UICN/DD.gif">
          <a:extLst>
            <a:ext uri="{FF2B5EF4-FFF2-40B4-BE49-F238E27FC236}">
              <a16:creationId xmlns:a16="http://schemas.microsoft.com/office/drawing/2014/main" id="{4B9BEFD7-FA40-3A4A-9F61-D885868A21DC}"/>
            </a:ext>
          </a:extLst>
        </xdr:cNvPr>
        <xdr:cNvPicPr/>
      </xdr:nvPicPr>
      <xdr:blipFill>
        <a:blip xmlns:r="http://schemas.openxmlformats.org/officeDocument/2006/relationships" r:embed="rId1"/>
        <a:stretch>
          <a:fillRect/>
        </a:stretch>
      </xdr:blipFill>
      <xdr:spPr>
        <a:xfrm>
          <a:off x="2670400" y="12847752"/>
          <a:ext cx="548640" cy="548640"/>
        </a:xfrm>
        <a:prstGeom prst="rect">
          <a:avLst/>
        </a:prstGeom>
      </xdr:spPr>
    </xdr:pic>
    <xdr:clientData/>
  </xdr:twoCellAnchor>
  <xdr:twoCellAnchor editAs="oneCell">
    <xdr:from>
      <xdr:col>2</xdr:col>
      <xdr:colOff>181200</xdr:colOff>
      <xdr:row>11</xdr:row>
      <xdr:rowOff>76508</xdr:rowOff>
    </xdr:from>
    <xdr:to>
      <xdr:col>2</xdr:col>
      <xdr:colOff>729840</xdr:colOff>
      <xdr:row>11</xdr:row>
      <xdr:rowOff>625148</xdr:rowOff>
    </xdr:to>
    <xdr:pic>
      <xdr:nvPicPr>
        <xdr:cNvPr id="3" name="EN.gif" descr="movie::file://localhost/Volumes/Connexion%20Raynald_rayny/odonat_partage/2-PROJETS_ODONAT/4-Listes_Rouges/LISTES_ROUGES_GRANDEST_2020-2024/1-TRANSVERSAL%202019-2024/102%20-%20Maquettes/Pictos%20UICN/EN.gif">
          <a:extLst>
            <a:ext uri="{FF2B5EF4-FFF2-40B4-BE49-F238E27FC236}">
              <a16:creationId xmlns:a16="http://schemas.microsoft.com/office/drawing/2014/main" id="{887CA2FE-FA71-AB48-A8E5-67F20A6CA642}"/>
            </a:ext>
          </a:extLst>
        </xdr:cNvPr>
        <xdr:cNvPicPr/>
      </xdr:nvPicPr>
      <xdr:blipFill>
        <a:blip xmlns:r="http://schemas.openxmlformats.org/officeDocument/2006/relationships" r:embed="rId2"/>
        <a:stretch>
          <a:fillRect/>
        </a:stretch>
      </xdr:blipFill>
      <xdr:spPr>
        <a:xfrm>
          <a:off x="2670400" y="9347508"/>
          <a:ext cx="548640" cy="548640"/>
        </a:xfrm>
        <a:prstGeom prst="rect">
          <a:avLst/>
        </a:prstGeom>
      </xdr:spPr>
    </xdr:pic>
    <xdr:clientData/>
  </xdr:twoCellAnchor>
  <xdr:twoCellAnchor editAs="oneCell">
    <xdr:from>
      <xdr:col>2</xdr:col>
      <xdr:colOff>181200</xdr:colOff>
      <xdr:row>14</xdr:row>
      <xdr:rowOff>86420</xdr:rowOff>
    </xdr:from>
    <xdr:to>
      <xdr:col>2</xdr:col>
      <xdr:colOff>729840</xdr:colOff>
      <xdr:row>14</xdr:row>
      <xdr:rowOff>635060</xdr:rowOff>
    </xdr:to>
    <xdr:pic>
      <xdr:nvPicPr>
        <xdr:cNvPr id="4" name="LC.gif" descr="movie::file://localhost/Volumes/Connexion%20Raynald_rayny/odonat_partage/2-PROJETS_ODONAT/4-Listes_Rouges/LISTES_ROUGES_GRANDEST_2020-2024/1-TRANSVERSAL%202019-2024/102%20-%20Maquettes/Pictos%20UICN/LC.gif">
          <a:extLst>
            <a:ext uri="{FF2B5EF4-FFF2-40B4-BE49-F238E27FC236}">
              <a16:creationId xmlns:a16="http://schemas.microsoft.com/office/drawing/2014/main" id="{E915E34D-2FD9-9942-82BC-DD1E0F64DB7C}"/>
            </a:ext>
          </a:extLst>
        </xdr:cNvPr>
        <xdr:cNvPicPr/>
      </xdr:nvPicPr>
      <xdr:blipFill>
        <a:blip xmlns:r="http://schemas.openxmlformats.org/officeDocument/2006/relationships" r:embed="rId3"/>
        <a:stretch>
          <a:fillRect/>
        </a:stretch>
      </xdr:blipFill>
      <xdr:spPr>
        <a:xfrm>
          <a:off x="2670400" y="11986320"/>
          <a:ext cx="548640" cy="548640"/>
        </a:xfrm>
        <a:prstGeom prst="rect">
          <a:avLst/>
        </a:prstGeom>
      </xdr:spPr>
    </xdr:pic>
    <xdr:clientData/>
  </xdr:twoCellAnchor>
  <xdr:twoCellAnchor editAs="oneCell">
    <xdr:from>
      <xdr:col>2</xdr:col>
      <xdr:colOff>181200</xdr:colOff>
      <xdr:row>13</xdr:row>
      <xdr:rowOff>94164</xdr:rowOff>
    </xdr:from>
    <xdr:to>
      <xdr:col>2</xdr:col>
      <xdr:colOff>729840</xdr:colOff>
      <xdr:row>13</xdr:row>
      <xdr:rowOff>642804</xdr:rowOff>
    </xdr:to>
    <xdr:pic>
      <xdr:nvPicPr>
        <xdr:cNvPr id="5" name="NT.gif" descr="movie::file://localhost/Volumes/Connexion%20Raynald_rayny/odonat_partage/2-PROJETS_ODONAT/4-Listes_Rouges/LISTES_ROUGES_GRANDEST_2020-2024/1-TRANSVERSAL%202019-2024/102%20-%20Maquettes/Pictos%20UICN/NT.gif">
          <a:extLst>
            <a:ext uri="{FF2B5EF4-FFF2-40B4-BE49-F238E27FC236}">
              <a16:creationId xmlns:a16="http://schemas.microsoft.com/office/drawing/2014/main" id="{A01D720A-3165-F149-86E5-B00E64ACAF3B}"/>
            </a:ext>
          </a:extLst>
        </xdr:cNvPr>
        <xdr:cNvPicPr/>
      </xdr:nvPicPr>
      <xdr:blipFill>
        <a:blip xmlns:r="http://schemas.openxmlformats.org/officeDocument/2006/relationships" r:embed="rId4"/>
        <a:stretch>
          <a:fillRect/>
        </a:stretch>
      </xdr:blipFill>
      <xdr:spPr>
        <a:xfrm>
          <a:off x="2670400" y="11117764"/>
          <a:ext cx="548640" cy="548640"/>
        </a:xfrm>
        <a:prstGeom prst="rect">
          <a:avLst/>
        </a:prstGeom>
      </xdr:spPr>
    </xdr:pic>
    <xdr:clientData/>
  </xdr:twoCellAnchor>
  <xdr:twoCellAnchor editAs="oneCell">
    <xdr:from>
      <xdr:col>2</xdr:col>
      <xdr:colOff>181200</xdr:colOff>
      <xdr:row>12</xdr:row>
      <xdr:rowOff>74340</xdr:rowOff>
    </xdr:from>
    <xdr:to>
      <xdr:col>2</xdr:col>
      <xdr:colOff>729840</xdr:colOff>
      <xdr:row>12</xdr:row>
      <xdr:rowOff>622980</xdr:rowOff>
    </xdr:to>
    <xdr:pic>
      <xdr:nvPicPr>
        <xdr:cNvPr id="6" name="VU.gif" descr="movie::file://localhost/Volumes/Connexion%20Raynald_rayny/odonat_partage/2-PROJETS_ODONAT/4-Listes_Rouges/LISTES_ROUGES_GRANDEST_2020-2024/1-TRANSVERSAL%202019-2024/102%20-%20Maquettes/Pictos%20UICN/VU.gif">
          <a:extLst>
            <a:ext uri="{FF2B5EF4-FFF2-40B4-BE49-F238E27FC236}">
              <a16:creationId xmlns:a16="http://schemas.microsoft.com/office/drawing/2014/main" id="{33304ABF-8D45-4D44-992A-21FD695771EF}"/>
            </a:ext>
          </a:extLst>
        </xdr:cNvPr>
        <xdr:cNvPicPr/>
      </xdr:nvPicPr>
      <xdr:blipFill>
        <a:blip xmlns:r="http://schemas.openxmlformats.org/officeDocument/2006/relationships" r:embed="rId5"/>
        <a:stretch>
          <a:fillRect/>
        </a:stretch>
      </xdr:blipFill>
      <xdr:spPr>
        <a:xfrm>
          <a:off x="2670400" y="10221640"/>
          <a:ext cx="548640" cy="548640"/>
        </a:xfrm>
        <a:prstGeom prst="rect">
          <a:avLst/>
        </a:prstGeom>
      </xdr:spPr>
    </xdr:pic>
    <xdr:clientData/>
  </xdr:twoCellAnchor>
  <xdr:twoCellAnchor editAs="oneCell">
    <xdr:from>
      <xdr:col>2</xdr:col>
      <xdr:colOff>181200</xdr:colOff>
      <xdr:row>8</xdr:row>
      <xdr:rowOff>70932</xdr:rowOff>
    </xdr:from>
    <xdr:to>
      <xdr:col>2</xdr:col>
      <xdr:colOff>729840</xdr:colOff>
      <xdr:row>8</xdr:row>
      <xdr:rowOff>619572</xdr:rowOff>
    </xdr:to>
    <xdr:pic>
      <xdr:nvPicPr>
        <xdr:cNvPr id="7" name="RE.gif" descr="movie::file://localhost/Volumes/Connexion%20Raynald_rayny/odonat_partage/2-PROJETS_ODONAT/4-Listes_Rouges/LISTES_ROUGES_GRANDEST_2020-2024/1-TRANSVERSAL%202019-2024/102%20-%20Maquettes/Pictos%20UICN/RE.gif">
          <a:extLst>
            <a:ext uri="{FF2B5EF4-FFF2-40B4-BE49-F238E27FC236}">
              <a16:creationId xmlns:a16="http://schemas.microsoft.com/office/drawing/2014/main" id="{F474E299-19BD-B046-B15D-F059B376C513}"/>
            </a:ext>
          </a:extLst>
        </xdr:cNvPr>
        <xdr:cNvPicPr/>
      </xdr:nvPicPr>
      <xdr:blipFill>
        <a:blip xmlns:r="http://schemas.openxmlformats.org/officeDocument/2006/relationships" r:embed="rId6"/>
        <a:stretch>
          <a:fillRect/>
        </a:stretch>
      </xdr:blipFill>
      <xdr:spPr>
        <a:xfrm>
          <a:off x="2670400" y="6713032"/>
          <a:ext cx="548640" cy="548640"/>
        </a:xfrm>
        <a:prstGeom prst="rect">
          <a:avLst/>
        </a:prstGeom>
      </xdr:spPr>
    </xdr:pic>
    <xdr:clientData/>
  </xdr:twoCellAnchor>
  <xdr:twoCellAnchor editAs="oneCell">
    <xdr:from>
      <xdr:col>2</xdr:col>
      <xdr:colOff>181200</xdr:colOff>
      <xdr:row>9</xdr:row>
      <xdr:rowOff>620423</xdr:rowOff>
    </xdr:from>
    <xdr:to>
      <xdr:col>2</xdr:col>
      <xdr:colOff>729840</xdr:colOff>
      <xdr:row>10</xdr:row>
      <xdr:rowOff>290218</xdr:rowOff>
    </xdr:to>
    <xdr:pic>
      <xdr:nvPicPr>
        <xdr:cNvPr id="8" name="CR.gif" descr="movie::file://localhost/Users/rayny/Downloads/LRR%2007%2010%202020/Pictos%20UICN/CR.gif">
          <a:extLst>
            <a:ext uri="{FF2B5EF4-FFF2-40B4-BE49-F238E27FC236}">
              <a16:creationId xmlns:a16="http://schemas.microsoft.com/office/drawing/2014/main" id="{7C4ED220-4B47-A945-98D6-CD1EB7AF9E60}"/>
            </a:ext>
          </a:extLst>
        </xdr:cNvPr>
        <xdr:cNvPicPr/>
      </xdr:nvPicPr>
      <xdr:blipFill>
        <a:blip xmlns:r="http://schemas.openxmlformats.org/officeDocument/2006/relationships" r:embed="rId7"/>
        <a:stretch>
          <a:fillRect/>
        </a:stretch>
      </xdr:blipFill>
      <xdr:spPr>
        <a:xfrm>
          <a:off x="2670400" y="8138823"/>
          <a:ext cx="548640" cy="546095"/>
        </a:xfrm>
        <a:prstGeom prst="rect">
          <a:avLst/>
        </a:prstGeom>
      </xdr:spPr>
    </xdr:pic>
    <xdr:clientData/>
  </xdr:twoCellAnchor>
  <xdr:twoCellAnchor editAs="oneCell">
    <xdr:from>
      <xdr:col>2</xdr:col>
      <xdr:colOff>182470</xdr:colOff>
      <xdr:row>16</xdr:row>
      <xdr:rowOff>159833</xdr:rowOff>
    </xdr:from>
    <xdr:to>
      <xdr:col>2</xdr:col>
      <xdr:colOff>728570</xdr:colOff>
      <xdr:row>16</xdr:row>
      <xdr:rowOff>705933</xdr:rowOff>
    </xdr:to>
    <xdr:pic>
      <xdr:nvPicPr>
        <xdr:cNvPr id="9"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CFAB401A-E04D-0348-9DBE-214CBE20C7A7}"/>
            </a:ext>
          </a:extLst>
        </xdr:cNvPr>
        <xdr:cNvPicPr/>
      </xdr:nvPicPr>
      <xdr:blipFill>
        <a:blip xmlns:r="http://schemas.openxmlformats.org/officeDocument/2006/relationships" r:embed="rId8"/>
        <a:stretch>
          <a:fillRect/>
        </a:stretch>
      </xdr:blipFill>
      <xdr:spPr>
        <a:xfrm>
          <a:off x="2671670" y="13812333"/>
          <a:ext cx="546100" cy="546100"/>
        </a:xfrm>
        <a:prstGeom prst="rect">
          <a:avLst/>
        </a:prstGeom>
      </xdr:spPr>
    </xdr:pic>
    <xdr:clientData/>
  </xdr:twoCellAnchor>
  <xdr:twoCellAnchor editAs="oneCell">
    <xdr:from>
      <xdr:col>2</xdr:col>
      <xdr:colOff>176120</xdr:colOff>
      <xdr:row>21</xdr:row>
      <xdr:rowOff>157166</xdr:rowOff>
    </xdr:from>
    <xdr:to>
      <xdr:col>2</xdr:col>
      <xdr:colOff>734920</xdr:colOff>
      <xdr:row>21</xdr:row>
      <xdr:rowOff>707162</xdr:rowOff>
    </xdr:to>
    <xdr:pic>
      <xdr:nvPicPr>
        <xdr:cNvPr id="10" name="NE.gif" descr="movie::file://localhost/Volumes/Connexion%20Raynald_rayny/odonat_partage/2-PROJETS_ODONAT/4-Listes_Rouges/LISTES_ROUGES_GRANDEST_2020-2024/1-TRANSVERSAL%202019-2024/102%20-%20Maquettes/Pictos%20UICN/NE.gif">
          <a:extLst>
            <a:ext uri="{FF2B5EF4-FFF2-40B4-BE49-F238E27FC236}">
              <a16:creationId xmlns:a16="http://schemas.microsoft.com/office/drawing/2014/main" id="{3CBBD232-C682-814D-89D0-9B2EC5A33F00}"/>
            </a:ext>
          </a:extLst>
        </xdr:cNvPr>
        <xdr:cNvPicPr/>
      </xdr:nvPicPr>
      <xdr:blipFill>
        <a:blip xmlns:r="http://schemas.openxmlformats.org/officeDocument/2006/relationships" r:embed="rId9"/>
        <a:stretch>
          <a:fillRect/>
        </a:stretch>
      </xdr:blipFill>
      <xdr:spPr>
        <a:xfrm>
          <a:off x="2665320" y="18191166"/>
          <a:ext cx="558800" cy="549996"/>
        </a:xfrm>
        <a:prstGeom prst="rect">
          <a:avLst/>
        </a:prstGeom>
        <a:ln>
          <a:solidFill>
            <a:schemeClr val="tx1"/>
          </a:solidFill>
        </a:ln>
      </xdr:spPr>
    </xdr:pic>
    <xdr:clientData/>
  </xdr:twoCellAnchor>
  <xdr:oneCellAnchor>
    <xdr:from>
      <xdr:col>2</xdr:col>
      <xdr:colOff>182470</xdr:colOff>
      <xdr:row>24</xdr:row>
      <xdr:rowOff>83633</xdr:rowOff>
    </xdr:from>
    <xdr:ext cx="546100" cy="546100"/>
    <xdr:pic>
      <xdr:nvPicPr>
        <xdr:cNvPr id="11"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3D086C97-9F06-CF46-B6EA-B26DCC40A927}"/>
            </a:ext>
          </a:extLst>
        </xdr:cNvPr>
        <xdr:cNvPicPr/>
      </xdr:nvPicPr>
      <xdr:blipFill>
        <a:blip xmlns:r="http://schemas.openxmlformats.org/officeDocument/2006/relationships" r:embed="rId8"/>
        <a:stretch>
          <a:fillRect/>
        </a:stretch>
      </xdr:blipFill>
      <xdr:spPr>
        <a:xfrm>
          <a:off x="2671670" y="20746533"/>
          <a:ext cx="546100" cy="546100"/>
        </a:xfrm>
        <a:prstGeom prst="rect">
          <a:avLst/>
        </a:prstGeom>
      </xdr:spPr>
    </xdr:pic>
    <xdr:clientData/>
  </xdr:oneCellAnchor>
  <xdr:twoCellAnchor editAs="oneCell">
    <xdr:from>
      <xdr:col>2</xdr:col>
      <xdr:colOff>88900</xdr:colOff>
      <xdr:row>27</xdr:row>
      <xdr:rowOff>393700</xdr:rowOff>
    </xdr:from>
    <xdr:to>
      <xdr:col>7</xdr:col>
      <xdr:colOff>533400</xdr:colOff>
      <xdr:row>41</xdr:row>
      <xdr:rowOff>1842922</xdr:rowOff>
    </xdr:to>
    <xdr:pic>
      <xdr:nvPicPr>
        <xdr:cNvPr id="12" name="Image 11">
          <a:extLst>
            <a:ext uri="{FF2B5EF4-FFF2-40B4-BE49-F238E27FC236}">
              <a16:creationId xmlns:a16="http://schemas.microsoft.com/office/drawing/2014/main" id="{0E338863-AB9D-084F-AB11-88C9CAD981B8}"/>
            </a:ext>
          </a:extLst>
        </xdr:cNvPr>
        <xdr:cNvPicPr>
          <a:picLocks noChangeAspect="1"/>
        </xdr:cNvPicPr>
      </xdr:nvPicPr>
      <xdr:blipFill>
        <a:blip xmlns:r="http://schemas.openxmlformats.org/officeDocument/2006/relationships" r:embed="rId10"/>
        <a:stretch>
          <a:fillRect/>
        </a:stretch>
      </xdr:blipFill>
      <xdr:spPr>
        <a:xfrm>
          <a:off x="2578100" y="23685500"/>
          <a:ext cx="11430000" cy="1607962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189150</xdr:colOff>
      <xdr:row>6</xdr:row>
      <xdr:rowOff>0</xdr:rowOff>
    </xdr:from>
    <xdr:to>
      <xdr:col>32</xdr:col>
      <xdr:colOff>662022</xdr:colOff>
      <xdr:row>19</xdr:row>
      <xdr:rowOff>178563</xdr:rowOff>
    </xdr:to>
    <xdr:pic>
      <xdr:nvPicPr>
        <xdr:cNvPr id="2" name="Image 1">
          <a:extLst>
            <a:ext uri="{FF2B5EF4-FFF2-40B4-BE49-F238E27FC236}">
              <a16:creationId xmlns:a16="http://schemas.microsoft.com/office/drawing/2014/main" id="{DE514D87-1C09-454C-BF4F-622F5D00745C}"/>
            </a:ext>
          </a:extLst>
        </xdr:cNvPr>
        <xdr:cNvPicPr>
          <a:picLocks noChangeAspect="1"/>
        </xdr:cNvPicPr>
      </xdr:nvPicPr>
      <xdr:blipFill>
        <a:blip xmlns:r="http://schemas.openxmlformats.org/officeDocument/2006/relationships" r:embed="rId1"/>
        <a:stretch>
          <a:fillRect/>
        </a:stretch>
      </xdr:blipFill>
      <xdr:spPr>
        <a:xfrm>
          <a:off x="40346550" y="2806700"/>
          <a:ext cx="16170072" cy="103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124869</xdr:colOff>
      <xdr:row>5</xdr:row>
      <xdr:rowOff>440252</xdr:rowOff>
    </xdr:from>
    <xdr:ext cx="12930731" cy="9230162"/>
    <xdr:pic>
      <xdr:nvPicPr>
        <xdr:cNvPr id="2" name="Image 1">
          <a:extLst>
            <a:ext uri="{FF2B5EF4-FFF2-40B4-BE49-F238E27FC236}">
              <a16:creationId xmlns:a16="http://schemas.microsoft.com/office/drawing/2014/main" id="{729B5005-A7CB-CC47-BB30-144D06702C55}"/>
            </a:ext>
          </a:extLst>
        </xdr:cNvPr>
        <xdr:cNvPicPr>
          <a:picLocks noChangeAspect="1"/>
        </xdr:cNvPicPr>
      </xdr:nvPicPr>
      <xdr:blipFill>
        <a:blip xmlns:r="http://schemas.openxmlformats.org/officeDocument/2006/relationships" r:embed="rId1"/>
        <a:stretch>
          <a:fillRect/>
        </a:stretch>
      </xdr:blipFill>
      <xdr:spPr>
        <a:xfrm>
          <a:off x="13345569" y="4974152"/>
          <a:ext cx="12930731" cy="9230162"/>
        </a:xfrm>
        <a:prstGeom prst="rect">
          <a:avLst/>
        </a:prstGeom>
        <a:ln w="38100">
          <a:solidFill>
            <a:srgbClr val="D31D1B"/>
          </a:solidFill>
        </a:ln>
      </xdr:spPr>
    </xdr:pic>
    <xdr:clientData/>
  </xdr:oneCellAnchor>
  <xdr:oneCellAnchor>
    <xdr:from>
      <xdr:col>1</xdr:col>
      <xdr:colOff>72179</xdr:colOff>
      <xdr:row>5</xdr:row>
      <xdr:rowOff>440250</xdr:rowOff>
    </xdr:from>
    <xdr:ext cx="12918149" cy="8945049"/>
    <xdr:pic>
      <xdr:nvPicPr>
        <xdr:cNvPr id="3" name="Image 2">
          <a:extLst>
            <a:ext uri="{FF2B5EF4-FFF2-40B4-BE49-F238E27FC236}">
              <a16:creationId xmlns:a16="http://schemas.microsoft.com/office/drawing/2014/main" id="{971E559D-720D-C44C-8405-ED944BCD26C9}"/>
            </a:ext>
          </a:extLst>
        </xdr:cNvPr>
        <xdr:cNvPicPr>
          <a:picLocks noChangeAspect="1"/>
        </xdr:cNvPicPr>
      </xdr:nvPicPr>
      <xdr:blipFill>
        <a:blip xmlns:r="http://schemas.openxmlformats.org/officeDocument/2006/relationships" r:embed="rId2"/>
        <a:stretch>
          <a:fillRect/>
        </a:stretch>
      </xdr:blipFill>
      <xdr:spPr>
        <a:xfrm>
          <a:off x="288079" y="4974150"/>
          <a:ext cx="12918149" cy="8945049"/>
        </a:xfrm>
        <a:prstGeom prst="rect">
          <a:avLst/>
        </a:prstGeom>
        <a:ln w="38100">
          <a:solidFill>
            <a:srgbClr val="7F78AB"/>
          </a:solidFill>
        </a:ln>
      </xdr:spPr>
    </xdr:pic>
    <xdr:clientData/>
  </xdr:oneCellAnchor>
  <xdr:twoCellAnchor editAs="oneCell">
    <xdr:from>
      <xdr:col>18</xdr:col>
      <xdr:colOff>32656</xdr:colOff>
      <xdr:row>4</xdr:row>
      <xdr:rowOff>2351557</xdr:rowOff>
    </xdr:from>
    <xdr:to>
      <xdr:col>26</xdr:col>
      <xdr:colOff>380999</xdr:colOff>
      <xdr:row>6</xdr:row>
      <xdr:rowOff>4782457</xdr:rowOff>
    </xdr:to>
    <xdr:pic>
      <xdr:nvPicPr>
        <xdr:cNvPr id="4" name="Image 3">
          <a:extLst>
            <a:ext uri="{FF2B5EF4-FFF2-40B4-BE49-F238E27FC236}">
              <a16:creationId xmlns:a16="http://schemas.microsoft.com/office/drawing/2014/main" id="{1A3901B6-48F9-3B4C-BEE7-901B121F25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89956" y="4383557"/>
          <a:ext cx="11371943" cy="9962000"/>
        </a:xfrm>
        <a:prstGeom prst="rect">
          <a:avLst/>
        </a:prstGeom>
        <a:ln w="28575">
          <a:solidFill>
            <a:srgbClr val="C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PROJETS_ODONAT/3-Listes_Rouges/LISTES_ROUGES_GRANDEST_2020-2024/20-LR%20Grands_Branchiopodes/6-UICN_CSRPN_BRANCHIOS/Liste_rouge_GE_branchiopoda_CSRPN_UICN_annIIA_v3_juillet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OUGE_LEGEN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version%20LR%20U%20ICN%20avant%20commentaires%2009%202021/LRefLRg_TABLES_REF_odonata_Vfi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EF_STRUCTURE_MODE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UICN/LRefLRg_TABLES_REF_odonata_V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LISTE ROUGE BRANCHIOPODES compl"/>
      <sheetName val="LISTE ROUGE BRANCHIOPODE simple"/>
      <sheetName val="bilan LISTE ROUGE BRANCHIOPODES"/>
      <sheetName val="METADONNEES"/>
      <sheetName val="LÉGENDE STATUTS"/>
    </sheetNames>
    <sheetDataSet>
      <sheetData sheetId="0" refreshError="1"/>
      <sheetData sheetId="1" refreshError="1"/>
      <sheetData sheetId="2" refreshError="1"/>
      <sheetData sheetId="3" refreshError="1"/>
      <sheetData sheetId="4" refreshError="1"/>
      <sheetData sheetId="5">
        <row r="9">
          <cell r="W9" t="str">
            <v>RE</v>
          </cell>
        </row>
        <row r="10">
          <cell r="W10" t="str">
            <v>CR*</v>
          </cell>
        </row>
        <row r="11">
          <cell r="W11" t="str">
            <v>CR</v>
          </cell>
        </row>
        <row r="12">
          <cell r="W12" t="str">
            <v>EN</v>
          </cell>
        </row>
        <row r="13">
          <cell r="W13" t="str">
            <v>VU</v>
          </cell>
        </row>
        <row r="14">
          <cell r="W14" t="str">
            <v>NT</v>
          </cell>
        </row>
        <row r="15">
          <cell r="W15" t="str">
            <v>LC</v>
          </cell>
        </row>
        <row r="16">
          <cell r="W16" t="str">
            <v>DD</v>
          </cell>
        </row>
        <row r="17">
          <cell r="W17" t="str">
            <v>NA</v>
          </cell>
        </row>
        <row r="18">
          <cell r="W18" t="str">
            <v>NAi</v>
          </cell>
        </row>
        <row r="19">
          <cell r="W19" t="str">
            <v>NAr</v>
          </cell>
        </row>
        <row r="20">
          <cell r="W20" t="str">
            <v>NAo</v>
          </cell>
        </row>
        <row r="21">
          <cell r="W21" t="str">
            <v>NAnc</v>
          </cell>
        </row>
        <row r="22">
          <cell r="W22" t="str">
            <v>NE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BIOGEO"/>
      <sheetName val="LEGENDE TAXREF"/>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rand-est.developpement-durable.gouv.fr/IMG/pdf/avis2024-162-listerouge_znieff_grandsbranchiopodes_.pdf" TargetMode="External"/><Relationship Id="rId13" Type="http://schemas.openxmlformats.org/officeDocument/2006/relationships/hyperlink" Target="http://www.odonat-grandest.fr/telechargements/Listes_rouges/Liste_rouge_Grand_Est_demarche.pdf" TargetMode="External"/><Relationship Id="rId3" Type="http://schemas.openxmlformats.org/officeDocument/2006/relationships/hyperlink" Target="https://inpn.mnhn.fr/programme/referentiel-taxonomique-taxref" TargetMode="External"/><Relationship Id="rId7" Type="http://schemas.openxmlformats.org/officeDocument/2006/relationships/hyperlink" Target="http://www.odonat-grandest.fr/telechargements/Listes_rouges/Liste_rouge_Grand_Est_BRANCHIOPODES_livret.pdf" TargetMode="External"/><Relationship Id="rId12" Type="http://schemas.openxmlformats.org/officeDocument/2006/relationships/hyperlink" Target="http://www.odonat-grandest.fr/telechargements/Listes_rouges/Liste_rouge_Grand_Est_legendes.pdf" TargetMode="External"/><Relationship Id="rId2" Type="http://schemas.openxmlformats.org/officeDocument/2006/relationships/hyperlink" Target="https://inpn.mnhn.fr/programme/documentation/base-de-connaissance-statuts" TargetMode="External"/><Relationship Id="rId1" Type="http://schemas.openxmlformats.org/officeDocument/2006/relationships/hyperlink" Target="https://inpn.mnhn.fr/programme/documentation/referentiels-especes-taxref" TargetMode="External"/><Relationship Id="rId6" Type="http://schemas.openxmlformats.org/officeDocument/2006/relationships/hyperlink" Target="http://www.odonat-grandest.fr/telechargements/Listes_rouges/Liste_rouge_Grand_Est_BRANCHIOPODES_liste.pdf" TargetMode="External"/><Relationship Id="rId11" Type="http://schemas.openxmlformats.org/officeDocument/2006/relationships/hyperlink" Target="http://www.odonat-grandest.fr/telechargements/Listes_rouges/LISTE_ROUGE_BRANCHIOPODES.xlsx" TargetMode="External"/><Relationship Id="rId5" Type="http://schemas.openxmlformats.org/officeDocument/2006/relationships/hyperlink" Target="https://www.odonat-grandest.fr/regions-naturelles-contexte" TargetMode="External"/><Relationship Id="rId10" Type="http://schemas.openxmlformats.org/officeDocument/2006/relationships/hyperlink" Target="https://uicn.fr/wp-content/uploads/2012/06/Liste_rouge_France_Crustaces_d_eau_douce_de_metropole.pdf" TargetMode="External"/><Relationship Id="rId4" Type="http://schemas.openxmlformats.org/officeDocument/2006/relationships/hyperlink" Target="https://www.datagrandest.fr/data4citizen/visualisation/information/?id=fr-417566924-180706_001" TargetMode="External"/><Relationship Id="rId9" Type="http://schemas.openxmlformats.org/officeDocument/2006/relationships/hyperlink" Target="https://uicn.fr/liste-rouge-crustaces-d-eau-dou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inpn.mnhn.fr/programme/documentation/referentiels-especes-taxref" TargetMode="External"/><Relationship Id="rId1" Type="http://schemas.openxmlformats.org/officeDocument/2006/relationships/hyperlink" Target="https://www.faune-alsace.org/index.php?m_id=210&amp;ae_task=edit&amp;ae_pkey=162&amp;ae_old_task=list&amp;mp_current_page=1&amp;mp_item_per_page=100&amp;ae_search_query=&amp;ae_multi_where=0&amp;ae_order_by=ASC&amp;ae_order_by_column=TITL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eograndest.fr/geonetwork/srv/fre/catalog.search" TargetMode="External"/><Relationship Id="rId1" Type="http://schemas.openxmlformats.org/officeDocument/2006/relationships/hyperlink" Target="https://www.odonat-grandest.fr/regions-naturelles-contexte"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31D1B"/>
    <pageSetUpPr fitToPage="1"/>
  </sheetPr>
  <dimension ref="A1:H229"/>
  <sheetViews>
    <sheetView tabSelected="1" zoomScaleNormal="100" zoomScalePageLayoutView="172" workbookViewId="0">
      <selection activeCell="C7" sqref="C7"/>
    </sheetView>
  </sheetViews>
  <sheetFormatPr baseColWidth="10" defaultColWidth="10.83203125" defaultRowHeight="16"/>
  <cols>
    <col min="1" max="1" width="2.83203125" style="17" customWidth="1"/>
    <col min="2" max="2" width="30.83203125" style="17" customWidth="1"/>
    <col min="3" max="3" width="110.83203125" style="17" customWidth="1"/>
    <col min="4" max="4" width="30.83203125" style="17" customWidth="1"/>
    <col min="5" max="7" width="100.83203125" style="17" customWidth="1"/>
    <col min="8" max="16384" width="10.83203125" style="17"/>
  </cols>
  <sheetData>
    <row r="1" spans="1:8" s="4" customFormat="1" ht="50" customHeight="1">
      <c r="A1" s="1"/>
      <c r="B1" s="1"/>
      <c r="C1" s="20"/>
      <c r="D1" s="1"/>
      <c r="E1" s="2"/>
      <c r="F1" s="2"/>
      <c r="G1" s="2"/>
    </row>
    <row r="2" spans="1:8" s="7" customFormat="1" ht="50" customHeight="1">
      <c r="A2" s="134"/>
      <c r="B2" s="13"/>
      <c r="C2" s="5"/>
      <c r="D2" s="6"/>
      <c r="E2" s="13"/>
      <c r="F2" s="13"/>
      <c r="G2" s="13"/>
    </row>
    <row r="3" spans="1:8" s="12" customFormat="1" ht="20" customHeight="1">
      <c r="A3" s="135"/>
      <c r="B3" s="11"/>
      <c r="C3" s="11"/>
      <c r="D3" s="11"/>
      <c r="E3" s="11"/>
      <c r="F3" s="11"/>
      <c r="G3" s="11"/>
    </row>
    <row r="4" spans="1:8" s="22" customFormat="1" ht="150" customHeight="1">
      <c r="A4" s="21"/>
      <c r="B4" s="21"/>
      <c r="C4" s="19"/>
      <c r="D4" s="21"/>
      <c r="E4" s="21"/>
      <c r="F4" s="21"/>
      <c r="G4" s="21"/>
    </row>
    <row r="5" spans="1:8" s="10" customFormat="1" ht="300" customHeight="1">
      <c r="A5" s="8"/>
      <c r="B5" s="21"/>
      <c r="C5" s="323" t="s">
        <v>891</v>
      </c>
      <c r="D5" s="8"/>
      <c r="E5" s="21"/>
      <c r="F5" s="21"/>
      <c r="G5" s="21"/>
    </row>
    <row r="6" spans="1:8" s="10" customFormat="1" ht="100" customHeight="1">
      <c r="A6" s="8"/>
      <c r="B6" s="21"/>
      <c r="C6" s="330" t="s">
        <v>957</v>
      </c>
      <c r="D6" s="8"/>
      <c r="E6" s="21"/>
      <c r="F6" s="21"/>
      <c r="G6" s="21"/>
    </row>
    <row r="7" spans="1:8" ht="250" customHeight="1">
      <c r="A7" s="18"/>
      <c r="B7" s="21"/>
      <c r="C7" s="19"/>
      <c r="D7" s="23"/>
      <c r="E7" s="21"/>
      <c r="F7" s="21"/>
      <c r="G7" s="21"/>
    </row>
    <row r="8" spans="1:8" s="329" customFormat="1" ht="30" customHeight="1">
      <c r="A8" s="324"/>
      <c r="B8" s="325"/>
      <c r="C8" s="326" t="s">
        <v>172</v>
      </c>
      <c r="D8" s="327"/>
      <c r="E8" s="327"/>
      <c r="F8" s="327"/>
      <c r="G8" s="327"/>
      <c r="H8" s="328"/>
    </row>
    <row r="9" spans="1:8" s="329" customFormat="1" ht="30" customHeight="1">
      <c r="A9" s="324"/>
      <c r="B9" s="325"/>
      <c r="C9" s="326" t="s">
        <v>173</v>
      </c>
      <c r="D9" s="327"/>
      <c r="E9" s="327"/>
      <c r="F9" s="327"/>
      <c r="G9" s="327"/>
      <c r="H9" s="328"/>
    </row>
    <row r="10" spans="1:8" s="334" customFormat="1" ht="50" customHeight="1">
      <c r="A10" s="331"/>
      <c r="B10" s="332"/>
      <c r="C10" s="903" t="s">
        <v>987</v>
      </c>
      <c r="D10" s="333"/>
      <c r="E10" s="332"/>
      <c r="F10" s="332"/>
      <c r="G10" s="332"/>
    </row>
    <row r="11" spans="1:8" ht="200" customHeight="1">
      <c r="A11" s="18"/>
      <c r="B11" s="18"/>
      <c r="C11" s="18"/>
      <c r="D11" s="23"/>
      <c r="E11" s="18"/>
      <c r="F11" s="18"/>
      <c r="G11" s="18"/>
    </row>
    <row r="12" spans="1:8" ht="200" customHeight="1">
      <c r="A12" s="18"/>
      <c r="B12" s="18"/>
      <c r="C12" s="18"/>
      <c r="D12" s="23"/>
      <c r="E12" s="18"/>
      <c r="F12" s="18"/>
      <c r="G12" s="18"/>
    </row>
    <row r="13" spans="1:8" ht="200" customHeight="1">
      <c r="A13" s="18"/>
      <c r="B13" s="18"/>
      <c r="C13" s="18"/>
      <c r="D13" s="23"/>
      <c r="E13" s="18"/>
      <c r="F13" s="18"/>
      <c r="G13" s="18"/>
    </row>
    <row r="14" spans="1:8">
      <c r="D14" s="133"/>
    </row>
    <row r="15" spans="1:8">
      <c r="D15" s="133"/>
    </row>
    <row r="16" spans="1:8">
      <c r="D16" s="133"/>
    </row>
    <row r="17" spans="4:4">
      <c r="D17" s="133"/>
    </row>
    <row r="18" spans="4:4">
      <c r="D18" s="133"/>
    </row>
    <row r="19" spans="4:4">
      <c r="D19" s="133"/>
    </row>
    <row r="20" spans="4:4">
      <c r="D20" s="133"/>
    </row>
    <row r="21" spans="4:4">
      <c r="D21" s="133"/>
    </row>
    <row r="22" spans="4:4">
      <c r="D22" s="133"/>
    </row>
    <row r="23" spans="4:4">
      <c r="D23" s="133"/>
    </row>
    <row r="24" spans="4:4">
      <c r="D24" s="133"/>
    </row>
    <row r="25" spans="4:4" s="22" customFormat="1" ht="51" customHeight="1">
      <c r="D25" s="133"/>
    </row>
    <row r="26" spans="4:4">
      <c r="D26" s="133"/>
    </row>
    <row r="27" spans="4:4">
      <c r="D27" s="133"/>
    </row>
    <row r="28" spans="4:4">
      <c r="D28" s="133"/>
    </row>
    <row r="29" spans="4:4">
      <c r="D29" s="133"/>
    </row>
    <row r="30" spans="4:4">
      <c r="D30" s="133"/>
    </row>
    <row r="31" spans="4:4">
      <c r="D31" s="133"/>
    </row>
    <row r="32" spans="4:4">
      <c r="D32" s="133"/>
    </row>
    <row r="33" spans="4:4">
      <c r="D33" s="133"/>
    </row>
    <row r="34" spans="4:4">
      <c r="D34" s="133"/>
    </row>
    <row r="35" spans="4:4">
      <c r="D35" s="133"/>
    </row>
    <row r="36" spans="4:4">
      <c r="D36" s="133"/>
    </row>
    <row r="37" spans="4:4">
      <c r="D37" s="133"/>
    </row>
    <row r="38" spans="4:4">
      <c r="D38" s="133"/>
    </row>
    <row r="39" spans="4:4" ht="30" customHeight="1">
      <c r="D39" s="133"/>
    </row>
    <row r="40" spans="4:4" ht="24" customHeight="1">
      <c r="D40" s="133"/>
    </row>
    <row r="41" spans="4:4" ht="24" customHeight="1">
      <c r="D41" s="133"/>
    </row>
    <row r="42" spans="4:4" ht="24" customHeight="1">
      <c r="D42" s="133"/>
    </row>
    <row r="43" spans="4:4">
      <c r="D43" s="133"/>
    </row>
    <row r="44" spans="4:4">
      <c r="D44" s="133"/>
    </row>
    <row r="45" spans="4:4">
      <c r="D45" s="133"/>
    </row>
    <row r="46" spans="4:4">
      <c r="D46" s="133"/>
    </row>
    <row r="47" spans="4:4">
      <c r="D47" s="133"/>
    </row>
    <row r="48" spans="4:4">
      <c r="D48" s="133"/>
    </row>
    <row r="49" spans="4:4">
      <c r="D49" s="133"/>
    </row>
    <row r="50" spans="4:4">
      <c r="D50" s="133"/>
    </row>
    <row r="51" spans="4:4">
      <c r="D51" s="133"/>
    </row>
    <row r="52" spans="4:4">
      <c r="D52" s="133"/>
    </row>
    <row r="53" spans="4:4">
      <c r="D53" s="133"/>
    </row>
    <row r="54" spans="4:4">
      <c r="D54" s="133"/>
    </row>
    <row r="55" spans="4:4">
      <c r="D55" s="133"/>
    </row>
    <row r="56" spans="4:4">
      <c r="D56" s="133"/>
    </row>
    <row r="57" spans="4:4">
      <c r="D57" s="133"/>
    </row>
    <row r="58" spans="4:4">
      <c r="D58" s="133"/>
    </row>
    <row r="59" spans="4:4">
      <c r="D59" s="133"/>
    </row>
    <row r="60" spans="4:4">
      <c r="D60" s="133"/>
    </row>
    <row r="61" spans="4:4">
      <c r="D61" s="133"/>
    </row>
    <row r="62" spans="4:4">
      <c r="D62" s="133"/>
    </row>
    <row r="63" spans="4:4">
      <c r="D63" s="133"/>
    </row>
    <row r="64" spans="4:4">
      <c r="D64" s="133"/>
    </row>
    <row r="65" spans="4:4">
      <c r="D65" s="133"/>
    </row>
    <row r="66" spans="4:4">
      <c r="D66" s="133"/>
    </row>
    <row r="67" spans="4:4">
      <c r="D67" s="133"/>
    </row>
    <row r="68" spans="4:4">
      <c r="D68" s="133"/>
    </row>
    <row r="69" spans="4:4">
      <c r="D69" s="133"/>
    </row>
    <row r="70" spans="4:4">
      <c r="D70" s="133"/>
    </row>
    <row r="71" spans="4:4">
      <c r="D71" s="133"/>
    </row>
    <row r="72" spans="4:4">
      <c r="D72" s="133"/>
    </row>
    <row r="73" spans="4:4">
      <c r="D73" s="133"/>
    </row>
    <row r="74" spans="4:4">
      <c r="D74" s="133"/>
    </row>
    <row r="75" spans="4:4">
      <c r="D75" s="133"/>
    </row>
    <row r="76" spans="4:4">
      <c r="D76" s="133"/>
    </row>
    <row r="77" spans="4:4">
      <c r="D77" s="133"/>
    </row>
    <row r="78" spans="4:4">
      <c r="D78" s="133"/>
    </row>
    <row r="79" spans="4:4">
      <c r="D79" s="133"/>
    </row>
    <row r="80" spans="4:4">
      <c r="D80" s="133"/>
    </row>
    <row r="81" spans="4:4">
      <c r="D81" s="133"/>
    </row>
    <row r="82" spans="4:4">
      <c r="D82" s="133"/>
    </row>
    <row r="83" spans="4:4">
      <c r="D83" s="133"/>
    </row>
    <row r="84" spans="4:4">
      <c r="D84" s="133"/>
    </row>
    <row r="85" spans="4:4">
      <c r="D85" s="133"/>
    </row>
    <row r="86" spans="4:4">
      <c r="D86" s="133"/>
    </row>
    <row r="87" spans="4:4">
      <c r="D87" s="133"/>
    </row>
    <row r="88" spans="4:4">
      <c r="D88" s="133"/>
    </row>
    <row r="89" spans="4:4">
      <c r="D89" s="133"/>
    </row>
    <row r="90" spans="4:4">
      <c r="D90" s="133"/>
    </row>
    <row r="91" spans="4:4">
      <c r="D91" s="133"/>
    </row>
    <row r="92" spans="4:4">
      <c r="D92" s="133"/>
    </row>
    <row r="93" spans="4:4">
      <c r="D93" s="133"/>
    </row>
    <row r="94" spans="4:4">
      <c r="D94" s="133"/>
    </row>
    <row r="95" spans="4:4">
      <c r="D95" s="133"/>
    </row>
    <row r="96" spans="4:4">
      <c r="D96" s="133"/>
    </row>
    <row r="97" spans="4:4">
      <c r="D97" s="133"/>
    </row>
    <row r="98" spans="4:4">
      <c r="D98" s="133"/>
    </row>
    <row r="99" spans="4:4">
      <c r="D99" s="133"/>
    </row>
    <row r="100" spans="4:4">
      <c r="D100" s="133"/>
    </row>
    <row r="101" spans="4:4">
      <c r="D101" s="133"/>
    </row>
    <row r="102" spans="4:4">
      <c r="D102" s="133"/>
    </row>
    <row r="103" spans="4:4">
      <c r="D103" s="133"/>
    </row>
    <row r="104" spans="4:4">
      <c r="D104" s="133"/>
    </row>
    <row r="105" spans="4:4">
      <c r="D105" s="133"/>
    </row>
    <row r="106" spans="4:4">
      <c r="D106" s="133"/>
    </row>
    <row r="107" spans="4:4">
      <c r="D107" s="133"/>
    </row>
    <row r="108" spans="4:4">
      <c r="D108" s="133"/>
    </row>
    <row r="109" spans="4:4">
      <c r="D109" s="133"/>
    </row>
    <row r="110" spans="4:4">
      <c r="D110" s="133"/>
    </row>
    <row r="111" spans="4:4">
      <c r="D111" s="133"/>
    </row>
    <row r="112" spans="4:4">
      <c r="D112" s="133"/>
    </row>
    <row r="113" spans="4:4">
      <c r="D113" s="133"/>
    </row>
    <row r="114" spans="4:4">
      <c r="D114" s="133"/>
    </row>
    <row r="115" spans="4:4">
      <c r="D115" s="133"/>
    </row>
    <row r="116" spans="4:4">
      <c r="D116" s="133"/>
    </row>
    <row r="117" spans="4:4">
      <c r="D117" s="133"/>
    </row>
    <row r="118" spans="4:4">
      <c r="D118" s="133"/>
    </row>
    <row r="119" spans="4:4">
      <c r="D119" s="133"/>
    </row>
    <row r="120" spans="4:4">
      <c r="D120" s="133"/>
    </row>
    <row r="121" spans="4:4">
      <c r="D121" s="133"/>
    </row>
    <row r="122" spans="4:4">
      <c r="D122" s="133"/>
    </row>
    <row r="123" spans="4:4">
      <c r="D123" s="133"/>
    </row>
    <row r="124" spans="4:4">
      <c r="D124" s="133"/>
    </row>
    <row r="125" spans="4:4">
      <c r="D125" s="133"/>
    </row>
    <row r="126" spans="4:4">
      <c r="D126" s="133"/>
    </row>
    <row r="127" spans="4:4">
      <c r="D127" s="133"/>
    </row>
    <row r="128" spans="4:4">
      <c r="D128" s="133"/>
    </row>
    <row r="129" spans="4:4">
      <c r="D129" s="133"/>
    </row>
    <row r="130" spans="4:4">
      <c r="D130" s="133"/>
    </row>
    <row r="131" spans="4:4">
      <c r="D131" s="133"/>
    </row>
    <row r="132" spans="4:4">
      <c r="D132" s="133"/>
    </row>
    <row r="133" spans="4:4">
      <c r="D133" s="133"/>
    </row>
    <row r="134" spans="4:4">
      <c r="D134" s="133"/>
    </row>
    <row r="135" spans="4:4">
      <c r="D135" s="133"/>
    </row>
    <row r="136" spans="4:4">
      <c r="D136" s="133"/>
    </row>
    <row r="137" spans="4:4">
      <c r="D137" s="133"/>
    </row>
    <row r="138" spans="4:4">
      <c r="D138" s="133"/>
    </row>
    <row r="139" spans="4:4">
      <c r="D139" s="133"/>
    </row>
    <row r="140" spans="4:4">
      <c r="D140" s="133"/>
    </row>
    <row r="141" spans="4:4">
      <c r="D141" s="133"/>
    </row>
    <row r="142" spans="4:4">
      <c r="D142" s="133"/>
    </row>
    <row r="143" spans="4:4">
      <c r="D143" s="133"/>
    </row>
    <row r="144" spans="4:4">
      <c r="D144" s="133"/>
    </row>
    <row r="145" spans="4:4">
      <c r="D145" s="133"/>
    </row>
    <row r="146" spans="4:4">
      <c r="D146" s="133"/>
    </row>
    <row r="147" spans="4:4">
      <c r="D147" s="133"/>
    </row>
    <row r="148" spans="4:4">
      <c r="D148" s="133"/>
    </row>
    <row r="149" spans="4:4">
      <c r="D149" s="133"/>
    </row>
    <row r="150" spans="4:4">
      <c r="D150" s="133"/>
    </row>
    <row r="151" spans="4:4">
      <c r="D151" s="133"/>
    </row>
    <row r="152" spans="4:4">
      <c r="D152" s="133"/>
    </row>
    <row r="153" spans="4:4">
      <c r="D153" s="133"/>
    </row>
    <row r="154" spans="4:4">
      <c r="D154" s="133"/>
    </row>
    <row r="155" spans="4:4">
      <c r="D155" s="133"/>
    </row>
    <row r="156" spans="4:4">
      <c r="D156" s="133"/>
    </row>
    <row r="157" spans="4:4">
      <c r="D157" s="133"/>
    </row>
    <row r="158" spans="4:4">
      <c r="D158" s="133"/>
    </row>
    <row r="159" spans="4:4">
      <c r="D159" s="133"/>
    </row>
    <row r="160" spans="4:4">
      <c r="D160" s="133"/>
    </row>
    <row r="161" spans="4:4">
      <c r="D161" s="133"/>
    </row>
    <row r="162" spans="4:4">
      <c r="D162" s="133"/>
    </row>
    <row r="163" spans="4:4">
      <c r="D163" s="133"/>
    </row>
    <row r="164" spans="4:4">
      <c r="D164" s="133"/>
    </row>
    <row r="165" spans="4:4">
      <c r="D165" s="133"/>
    </row>
    <row r="166" spans="4:4">
      <c r="D166" s="133"/>
    </row>
    <row r="167" spans="4:4">
      <c r="D167" s="133"/>
    </row>
    <row r="168" spans="4:4">
      <c r="D168" s="133"/>
    </row>
    <row r="169" spans="4:4">
      <c r="D169" s="133"/>
    </row>
    <row r="170" spans="4:4">
      <c r="D170" s="133"/>
    </row>
    <row r="171" spans="4:4">
      <c r="D171" s="133"/>
    </row>
    <row r="172" spans="4:4">
      <c r="D172" s="133"/>
    </row>
    <row r="173" spans="4:4">
      <c r="D173" s="133"/>
    </row>
    <row r="174" spans="4:4">
      <c r="D174" s="133"/>
    </row>
    <row r="175" spans="4:4">
      <c r="D175" s="133"/>
    </row>
    <row r="176" spans="4:4">
      <c r="D176" s="133"/>
    </row>
    <row r="177" spans="4:4">
      <c r="D177" s="133"/>
    </row>
    <row r="178" spans="4:4">
      <c r="D178" s="133"/>
    </row>
    <row r="179" spans="4:4">
      <c r="D179" s="133"/>
    </row>
    <row r="180" spans="4:4">
      <c r="D180" s="133"/>
    </row>
    <row r="181" spans="4:4">
      <c r="D181" s="133"/>
    </row>
    <row r="182" spans="4:4">
      <c r="D182" s="133"/>
    </row>
    <row r="183" spans="4:4">
      <c r="D183" s="133"/>
    </row>
    <row r="184" spans="4:4">
      <c r="D184" s="133"/>
    </row>
    <row r="185" spans="4:4">
      <c r="D185" s="133"/>
    </row>
    <row r="186" spans="4:4">
      <c r="D186" s="133"/>
    </row>
    <row r="187" spans="4:4">
      <c r="D187" s="133"/>
    </row>
    <row r="188" spans="4:4">
      <c r="D188" s="133"/>
    </row>
    <row r="189" spans="4:4">
      <c r="D189" s="133"/>
    </row>
    <row r="190" spans="4:4">
      <c r="D190" s="133"/>
    </row>
    <row r="191" spans="4:4">
      <c r="D191" s="133"/>
    </row>
    <row r="192" spans="4:4">
      <c r="D192" s="133"/>
    </row>
    <row r="193" spans="4:4">
      <c r="D193" s="133"/>
    </row>
    <row r="194" spans="4:4">
      <c r="D194" s="133"/>
    </row>
    <row r="195" spans="4:4">
      <c r="D195" s="133"/>
    </row>
    <row r="196" spans="4:4">
      <c r="D196" s="133"/>
    </row>
    <row r="197" spans="4:4">
      <c r="D197" s="133"/>
    </row>
    <row r="198" spans="4:4">
      <c r="D198" s="133"/>
    </row>
    <row r="199" spans="4:4">
      <c r="D199" s="133"/>
    </row>
    <row r="200" spans="4:4">
      <c r="D200" s="133"/>
    </row>
    <row r="201" spans="4:4">
      <c r="D201" s="133"/>
    </row>
    <row r="202" spans="4:4">
      <c r="D202" s="133"/>
    </row>
    <row r="203" spans="4:4">
      <c r="D203" s="133"/>
    </row>
    <row r="204" spans="4:4">
      <c r="D204" s="133"/>
    </row>
    <row r="205" spans="4:4">
      <c r="D205" s="133"/>
    </row>
    <row r="206" spans="4:4">
      <c r="D206" s="133"/>
    </row>
    <row r="207" spans="4:4">
      <c r="D207" s="133"/>
    </row>
    <row r="208" spans="4:4">
      <c r="D208" s="133"/>
    </row>
    <row r="209" spans="4:4">
      <c r="D209" s="133"/>
    </row>
    <row r="210" spans="4:4">
      <c r="D210" s="133"/>
    </row>
    <row r="211" spans="4:4">
      <c r="D211" s="133"/>
    </row>
    <row r="212" spans="4:4">
      <c r="D212" s="133"/>
    </row>
    <row r="213" spans="4:4">
      <c r="D213" s="133"/>
    </row>
    <row r="214" spans="4:4">
      <c r="D214" s="133"/>
    </row>
    <row r="215" spans="4:4">
      <c r="D215" s="133"/>
    </row>
    <row r="216" spans="4:4">
      <c r="D216" s="133"/>
    </row>
    <row r="217" spans="4:4">
      <c r="D217" s="133"/>
    </row>
    <row r="218" spans="4:4">
      <c r="D218" s="133"/>
    </row>
    <row r="219" spans="4:4">
      <c r="D219" s="133"/>
    </row>
    <row r="220" spans="4:4">
      <c r="D220" s="133"/>
    </row>
    <row r="221" spans="4:4">
      <c r="D221" s="133"/>
    </row>
    <row r="222" spans="4:4">
      <c r="D222" s="133"/>
    </row>
    <row r="223" spans="4:4">
      <c r="D223" s="133"/>
    </row>
    <row r="224" spans="4:4">
      <c r="D224" s="133"/>
    </row>
    <row r="225" spans="4:4">
      <c r="D225" s="133"/>
    </row>
    <row r="226" spans="4:4">
      <c r="D226" s="133"/>
    </row>
    <row r="227" spans="4:4">
      <c r="D227" s="133"/>
    </row>
    <row r="228" spans="4:4">
      <c r="D228" s="133"/>
    </row>
    <row r="229" spans="4:4">
      <c r="D229" s="133"/>
    </row>
  </sheetData>
  <printOptions horizontalCentered="1"/>
  <pageMargins left="0" right="0" top="0" bottom="0" header="0" footer="0"/>
  <pageSetup paperSize="9" scale="35" orientation="landscape" horizontalDpi="4294967292" verticalDpi="4294967292" r:id="rId1"/>
  <colBreaks count="1" manualBreakCount="1">
    <brk id="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AK84"/>
  <sheetViews>
    <sheetView zoomScaleNormal="100" zoomScaleSheetLayoutView="100" zoomScalePageLayoutView="172" workbookViewId="0">
      <selection activeCell="C28" sqref="C28"/>
    </sheetView>
  </sheetViews>
  <sheetFormatPr baseColWidth="10" defaultColWidth="10.83203125" defaultRowHeight="16"/>
  <cols>
    <col min="1" max="1" width="2" style="888" customWidth="1"/>
    <col min="2" max="2" width="40.83203125" style="888" customWidth="1"/>
    <col min="3" max="3" width="110.83203125" style="888" customWidth="1"/>
    <col min="4" max="4" width="71.6640625" style="888" customWidth="1"/>
    <col min="5" max="7" width="100.83203125" style="888" customWidth="1"/>
    <col min="8" max="16384" width="10.83203125" style="888"/>
  </cols>
  <sheetData>
    <row r="1" spans="1:37" s="836" customFormat="1" ht="50" customHeight="1">
      <c r="A1" s="833"/>
      <c r="B1" s="227" t="s">
        <v>27</v>
      </c>
      <c r="C1" s="833"/>
      <c r="D1" s="834"/>
      <c r="E1" s="833"/>
      <c r="F1" s="833"/>
      <c r="G1" s="833"/>
      <c r="H1" s="835"/>
      <c r="I1" s="835"/>
      <c r="AD1" s="837"/>
    </row>
    <row r="2" spans="1:37" s="840" customFormat="1" ht="50" customHeight="1">
      <c r="A2" s="547"/>
      <c r="B2" s="547" t="s">
        <v>890</v>
      </c>
      <c r="C2" s="547"/>
      <c r="D2" s="838"/>
      <c r="E2" s="547"/>
      <c r="F2" s="547"/>
      <c r="G2" s="547"/>
      <c r="H2" s="839"/>
      <c r="AD2" s="841"/>
    </row>
    <row r="3" spans="1:37" s="845" customFormat="1" ht="20" customHeight="1">
      <c r="A3" s="548"/>
      <c r="B3" s="901" t="s">
        <v>886</v>
      </c>
      <c r="C3" s="548"/>
      <c r="D3" s="842"/>
      <c r="E3" s="548"/>
      <c r="F3" s="548"/>
      <c r="G3" s="548"/>
      <c r="H3" s="843"/>
      <c r="I3" s="843"/>
      <c r="J3" s="843"/>
      <c r="K3" s="843"/>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row>
    <row r="4" spans="1:37" s="845" customFormat="1" ht="20" customHeight="1">
      <c r="A4" s="548"/>
      <c r="B4" s="902" t="s">
        <v>987</v>
      </c>
      <c r="C4" s="548"/>
      <c r="D4" s="842"/>
      <c r="E4" s="548"/>
      <c r="F4" s="548"/>
      <c r="G4" s="548"/>
      <c r="H4" s="843"/>
      <c r="I4" s="843"/>
      <c r="J4" s="843"/>
      <c r="K4" s="843"/>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row>
    <row r="5" spans="1:37" s="845" customFormat="1" ht="20" customHeight="1">
      <c r="A5" s="548"/>
      <c r="B5" s="846" t="s">
        <v>859</v>
      </c>
      <c r="C5" s="548"/>
      <c r="D5" s="842"/>
      <c r="E5" s="548"/>
      <c r="F5" s="548"/>
      <c r="G5" s="548"/>
      <c r="H5" s="843"/>
      <c r="I5" s="843"/>
      <c r="J5" s="843"/>
      <c r="K5" s="843"/>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row>
    <row r="6" spans="1:37" s="852" customFormat="1" ht="20" customHeight="1">
      <c r="A6" s="847"/>
      <c r="B6" s="848"/>
      <c r="C6" s="849"/>
      <c r="D6" s="850"/>
      <c r="E6" s="851"/>
      <c r="F6" s="847"/>
      <c r="G6" s="847"/>
    </row>
    <row r="7" spans="1:37" s="855" customFormat="1" ht="30" customHeight="1">
      <c r="A7" s="853"/>
      <c r="B7" s="854" t="s">
        <v>341</v>
      </c>
      <c r="C7" s="854" t="s">
        <v>70</v>
      </c>
      <c r="D7" s="854" t="s">
        <v>342</v>
      </c>
      <c r="E7" s="853"/>
      <c r="F7" s="853"/>
      <c r="G7" s="853"/>
    </row>
    <row r="8" spans="1:37" s="858" customFormat="1" ht="30" customHeight="1" thickBot="1">
      <c r="A8" s="856"/>
      <c r="B8" s="965" t="s">
        <v>860</v>
      </c>
      <c r="C8" s="966"/>
      <c r="D8" s="967"/>
      <c r="E8" s="856"/>
      <c r="F8" s="857"/>
      <c r="G8" s="857"/>
    </row>
    <row r="9" spans="1:37" s="862" customFormat="1" ht="30" customHeight="1" thickBot="1">
      <c r="A9" s="857"/>
      <c r="B9" s="859" t="s">
        <v>861</v>
      </c>
      <c r="C9" s="860" t="s">
        <v>862</v>
      </c>
      <c r="D9" s="861"/>
      <c r="E9" s="857"/>
      <c r="F9" s="857"/>
      <c r="G9" s="857"/>
    </row>
    <row r="10" spans="1:37" s="862" customFormat="1" ht="30" customHeight="1" thickBot="1">
      <c r="A10" s="857"/>
      <c r="B10" s="859" t="s">
        <v>863</v>
      </c>
      <c r="C10" s="860" t="s">
        <v>864</v>
      </c>
      <c r="D10" s="861"/>
      <c r="E10" s="857"/>
      <c r="F10" s="857"/>
      <c r="G10" s="857"/>
    </row>
    <row r="11" spans="1:37" s="862" customFormat="1" ht="30" customHeight="1" thickBot="1">
      <c r="A11" s="857"/>
      <c r="B11" s="859" t="s">
        <v>887</v>
      </c>
      <c r="C11" s="860" t="s">
        <v>865</v>
      </c>
      <c r="D11" s="863" t="s">
        <v>866</v>
      </c>
      <c r="E11" s="857"/>
      <c r="F11" s="857"/>
      <c r="G11" s="857"/>
    </row>
    <row r="12" spans="1:37" s="862" customFormat="1" ht="30" customHeight="1" thickBot="1">
      <c r="A12" s="857"/>
      <c r="B12" s="864" t="s">
        <v>888</v>
      </c>
      <c r="C12" s="860" t="s">
        <v>867</v>
      </c>
      <c r="D12" s="863" t="s">
        <v>868</v>
      </c>
      <c r="E12" s="857"/>
      <c r="F12" s="857"/>
      <c r="G12" s="857"/>
    </row>
    <row r="13" spans="1:37" s="862" customFormat="1" ht="30" customHeight="1" thickBot="1">
      <c r="A13" s="857"/>
      <c r="B13" s="859" t="s">
        <v>889</v>
      </c>
      <c r="C13" s="860" t="s">
        <v>869</v>
      </c>
      <c r="D13" s="861"/>
      <c r="E13" s="857"/>
      <c r="F13" s="857"/>
      <c r="G13" s="857"/>
    </row>
    <row r="14" spans="1:37" s="862" customFormat="1" ht="30" customHeight="1" thickBot="1">
      <c r="A14" s="857"/>
      <c r="B14" s="865" t="s">
        <v>870</v>
      </c>
      <c r="C14" s="866" t="s">
        <v>871</v>
      </c>
      <c r="D14" s="861"/>
      <c r="E14" s="857"/>
      <c r="F14" s="857"/>
      <c r="G14" s="857"/>
    </row>
    <row r="15" spans="1:37" s="862" customFormat="1" ht="30" customHeight="1" thickBot="1">
      <c r="A15" s="857"/>
      <c r="B15" s="865" t="s">
        <v>872</v>
      </c>
      <c r="C15" s="866" t="s">
        <v>873</v>
      </c>
      <c r="D15" s="867" t="s">
        <v>994</v>
      </c>
      <c r="E15" s="857"/>
      <c r="F15" s="857"/>
      <c r="G15" s="857"/>
    </row>
    <row r="16" spans="1:37" s="862" customFormat="1" ht="30" customHeight="1" thickBot="1">
      <c r="A16" s="857"/>
      <c r="B16" s="865" t="s">
        <v>874</v>
      </c>
      <c r="C16" s="866" t="s">
        <v>875</v>
      </c>
      <c r="D16" s="867" t="s">
        <v>358</v>
      </c>
      <c r="E16" s="857"/>
      <c r="F16" s="857"/>
      <c r="G16" s="857"/>
    </row>
    <row r="17" spans="1:8" s="862" customFormat="1" ht="30" customHeight="1" thickBot="1">
      <c r="A17" s="857"/>
      <c r="B17" s="865" t="s">
        <v>876</v>
      </c>
      <c r="C17" s="866" t="s">
        <v>877</v>
      </c>
      <c r="D17" s="861"/>
      <c r="E17" s="857"/>
      <c r="F17" s="857"/>
      <c r="G17" s="857"/>
    </row>
    <row r="18" spans="1:8" s="862" customFormat="1" ht="20" customHeight="1" thickBot="1">
      <c r="A18" s="857"/>
      <c r="B18" s="868"/>
      <c r="C18" s="856"/>
      <c r="D18" s="856"/>
      <c r="E18" s="857"/>
      <c r="F18" s="857"/>
      <c r="G18" s="857"/>
    </row>
    <row r="19" spans="1:8" s="858" customFormat="1" ht="30" customHeight="1" thickBot="1">
      <c r="A19" s="856"/>
      <c r="B19" s="968" t="s">
        <v>878</v>
      </c>
      <c r="C19" s="969"/>
      <c r="D19" s="970"/>
      <c r="E19" s="856"/>
      <c r="F19" s="857"/>
      <c r="G19" s="857"/>
    </row>
    <row r="20" spans="1:8" s="522" customFormat="1" ht="40" customHeight="1" thickBot="1">
      <c r="A20" s="519"/>
      <c r="B20" s="865" t="s">
        <v>343</v>
      </c>
      <c r="C20" s="904" t="s">
        <v>894</v>
      </c>
      <c r="D20" s="867" t="s">
        <v>895</v>
      </c>
      <c r="E20" s="519"/>
      <c r="F20" s="519"/>
      <c r="G20" s="519"/>
      <c r="H20" s="519"/>
    </row>
    <row r="21" spans="1:8" s="522" customFormat="1" ht="40" customHeight="1" thickBot="1">
      <c r="A21" s="519"/>
      <c r="B21" s="865" t="s">
        <v>344</v>
      </c>
      <c r="C21" s="905" t="s">
        <v>993</v>
      </c>
      <c r="D21" s="906"/>
      <c r="E21" s="519"/>
      <c r="F21" s="519"/>
      <c r="G21" s="519"/>
      <c r="H21" s="519"/>
    </row>
    <row r="22" spans="1:8" s="862" customFormat="1" ht="40" customHeight="1" thickBot="1">
      <c r="A22" s="857"/>
      <c r="B22" s="865" t="s">
        <v>893</v>
      </c>
      <c r="C22" s="877" t="s">
        <v>345</v>
      </c>
      <c r="D22" s="906"/>
      <c r="E22" s="857"/>
      <c r="F22" s="857"/>
      <c r="G22" s="857"/>
    </row>
    <row r="23" spans="1:8" s="862" customFormat="1" ht="20" customHeight="1" thickBot="1">
      <c r="A23" s="857"/>
      <c r="B23" s="868"/>
      <c r="C23" s="856"/>
      <c r="D23" s="856"/>
      <c r="E23" s="857"/>
      <c r="F23" s="857"/>
      <c r="G23" s="857"/>
    </row>
    <row r="24" spans="1:8" s="858" customFormat="1" ht="30" customHeight="1" thickBot="1">
      <c r="A24" s="856"/>
      <c r="B24" s="971" t="s">
        <v>346</v>
      </c>
      <c r="C24" s="972"/>
      <c r="D24" s="973"/>
      <c r="E24" s="856"/>
      <c r="F24" s="856"/>
      <c r="G24" s="856"/>
    </row>
    <row r="25" spans="1:8" s="522" customFormat="1" ht="49" customHeight="1" thickBot="1">
      <c r="A25" s="519"/>
      <c r="B25" s="865" t="s">
        <v>347</v>
      </c>
      <c r="C25" s="907" t="s">
        <v>964</v>
      </c>
      <c r="D25" s="908" t="s">
        <v>988</v>
      </c>
      <c r="E25" s="519"/>
      <c r="F25" s="519"/>
      <c r="G25" s="519"/>
      <c r="H25" s="519"/>
    </row>
    <row r="26" spans="1:8" s="522" customFormat="1" ht="49" customHeight="1" thickBot="1">
      <c r="A26" s="519"/>
      <c r="B26" s="865" t="s">
        <v>348</v>
      </c>
      <c r="C26" s="907" t="s">
        <v>965</v>
      </c>
      <c r="D26" s="908" t="s">
        <v>989</v>
      </c>
      <c r="E26" s="519"/>
      <c r="F26" s="519"/>
      <c r="G26" s="519"/>
      <c r="H26" s="519"/>
    </row>
    <row r="27" spans="1:8" s="522" customFormat="1" ht="49" customHeight="1" thickBot="1">
      <c r="A27" s="519"/>
      <c r="B27" s="865"/>
      <c r="C27" s="907" t="s">
        <v>1001</v>
      </c>
      <c r="D27" s="908" t="s">
        <v>990</v>
      </c>
      <c r="E27" s="519"/>
      <c r="F27" s="519"/>
      <c r="G27" s="519"/>
      <c r="H27" s="519"/>
    </row>
    <row r="28" spans="1:8" s="862" customFormat="1" ht="168" customHeight="1">
      <c r="A28" s="857"/>
      <c r="B28" s="869"/>
      <c r="C28" s="870" t="s">
        <v>879</v>
      </c>
      <c r="D28" s="871"/>
      <c r="E28" s="857"/>
      <c r="F28" s="857"/>
      <c r="G28" s="857"/>
    </row>
    <row r="29" spans="1:8" s="862" customFormat="1" ht="20" customHeight="1" thickBot="1">
      <c r="A29" s="857"/>
      <c r="B29" s="868"/>
      <c r="C29" s="856"/>
      <c r="D29" s="856"/>
      <c r="E29" s="857"/>
      <c r="F29" s="857"/>
      <c r="G29" s="857"/>
    </row>
    <row r="30" spans="1:8" s="858" customFormat="1" ht="30" customHeight="1" thickBot="1">
      <c r="A30" s="856"/>
      <c r="B30" s="971" t="s">
        <v>349</v>
      </c>
      <c r="C30" s="972"/>
      <c r="D30" s="973"/>
      <c r="E30" s="856"/>
      <c r="F30" s="856"/>
      <c r="G30" s="856"/>
    </row>
    <row r="31" spans="1:8" s="862" customFormat="1" ht="50" customHeight="1" thickBot="1">
      <c r="A31" s="857"/>
      <c r="B31" s="872" t="s">
        <v>350</v>
      </c>
      <c r="C31" s="873" t="s">
        <v>955</v>
      </c>
      <c r="D31" s="874"/>
      <c r="E31" s="857"/>
      <c r="F31" s="857"/>
      <c r="G31" s="857"/>
    </row>
    <row r="32" spans="1:8" s="879" customFormat="1" ht="50" customHeight="1" thickBot="1">
      <c r="A32" s="875"/>
      <c r="B32" s="876" t="s">
        <v>351</v>
      </c>
      <c r="C32" s="877"/>
      <c r="D32" s="878"/>
      <c r="E32" s="875"/>
      <c r="F32" s="875"/>
      <c r="G32" s="875"/>
    </row>
    <row r="33" spans="1:8" s="879" customFormat="1" ht="103" thickBot="1">
      <c r="A33" s="875"/>
      <c r="B33" s="876" t="s">
        <v>352</v>
      </c>
      <c r="C33" s="873" t="s">
        <v>353</v>
      </c>
      <c r="D33" s="878"/>
      <c r="E33" s="875"/>
      <c r="F33" s="875"/>
      <c r="G33" s="875"/>
    </row>
    <row r="34" spans="1:8" s="879" customFormat="1" ht="116" customHeight="1" thickBot="1">
      <c r="A34" s="875"/>
      <c r="B34" s="876" t="s">
        <v>354</v>
      </c>
      <c r="C34" s="873" t="s">
        <v>991</v>
      </c>
      <c r="D34" s="878"/>
      <c r="E34" s="875"/>
      <c r="F34" s="875"/>
      <c r="G34" s="875"/>
    </row>
    <row r="35" spans="1:8" s="862" customFormat="1" ht="20" customHeight="1" thickBot="1">
      <c r="A35" s="857"/>
      <c r="B35" s="868"/>
      <c r="C35" s="856"/>
      <c r="D35" s="856"/>
      <c r="E35" s="857"/>
      <c r="F35" s="857"/>
      <c r="G35" s="857"/>
    </row>
    <row r="36" spans="1:8" s="881" customFormat="1" ht="40" customHeight="1" thickBot="1">
      <c r="A36" s="880"/>
      <c r="B36" s="962" t="s">
        <v>355</v>
      </c>
      <c r="C36" s="963"/>
      <c r="D36" s="964"/>
      <c r="E36" s="880"/>
      <c r="F36" s="880"/>
      <c r="G36" s="880"/>
    </row>
    <row r="37" spans="1:8" s="879" customFormat="1" ht="50" customHeight="1" thickBot="1">
      <c r="A37" s="875"/>
      <c r="B37" s="876" t="s">
        <v>880</v>
      </c>
      <c r="C37" s="877" t="s">
        <v>956</v>
      </c>
      <c r="D37" s="867"/>
      <c r="E37" s="875"/>
      <c r="F37" s="875"/>
      <c r="G37" s="875"/>
    </row>
    <row r="38" spans="1:8" s="879" customFormat="1" ht="69" thickBot="1">
      <c r="A38" s="875"/>
      <c r="B38" s="876" t="s">
        <v>881</v>
      </c>
      <c r="C38" s="877" t="s">
        <v>1000</v>
      </c>
      <c r="D38" s="867"/>
      <c r="E38" s="875"/>
      <c r="F38" s="875"/>
      <c r="G38" s="875"/>
    </row>
    <row r="39" spans="1:8" s="879" customFormat="1" ht="50" customHeight="1" thickBot="1">
      <c r="A39" s="875"/>
      <c r="B39" s="876" t="s">
        <v>896</v>
      </c>
      <c r="C39" s="877" t="s">
        <v>992</v>
      </c>
      <c r="D39" s="867"/>
      <c r="E39" s="875"/>
      <c r="F39" s="875"/>
      <c r="G39" s="875"/>
    </row>
    <row r="40" spans="1:8" s="858" customFormat="1" ht="30" customHeight="1" thickBot="1">
      <c r="A40" s="856"/>
      <c r="B40" s="974" t="s">
        <v>356</v>
      </c>
      <c r="C40" s="975"/>
      <c r="D40" s="976"/>
      <c r="E40" s="882"/>
      <c r="F40" s="856"/>
      <c r="G40" s="856"/>
    </row>
    <row r="41" spans="1:8" s="862" customFormat="1" ht="47" customHeight="1" thickBot="1">
      <c r="A41" s="857"/>
      <c r="B41" s="865" t="s">
        <v>357</v>
      </c>
      <c r="C41" s="883" t="s">
        <v>882</v>
      </c>
      <c r="D41" s="867" t="s">
        <v>883</v>
      </c>
      <c r="E41" s="882"/>
      <c r="F41" s="857"/>
      <c r="G41" s="857"/>
    </row>
    <row r="42" spans="1:8" s="862" customFormat="1" ht="47" customHeight="1" thickBot="1">
      <c r="A42" s="857"/>
      <c r="B42" s="865" t="s">
        <v>359</v>
      </c>
      <c r="C42" s="883" t="s">
        <v>360</v>
      </c>
      <c r="D42" s="867" t="s">
        <v>361</v>
      </c>
      <c r="E42" s="882"/>
      <c r="F42" s="857"/>
      <c r="G42" s="857"/>
    </row>
    <row r="43" spans="1:8" s="862" customFormat="1" ht="47" customHeight="1" thickBot="1">
      <c r="A43" s="857"/>
      <c r="B43" s="865" t="s">
        <v>362</v>
      </c>
      <c r="C43" s="884" t="s">
        <v>71</v>
      </c>
      <c r="D43" s="867" t="s">
        <v>363</v>
      </c>
      <c r="E43" s="882"/>
      <c r="F43" s="857"/>
      <c r="G43" s="857"/>
    </row>
    <row r="44" spans="1:8" s="862" customFormat="1" ht="47" customHeight="1" thickBot="1">
      <c r="A44" s="857"/>
      <c r="B44" s="865" t="s">
        <v>995</v>
      </c>
      <c r="C44" s="883" t="s">
        <v>998</v>
      </c>
      <c r="D44" s="867" t="s">
        <v>997</v>
      </c>
      <c r="E44" s="882"/>
      <c r="F44" s="857"/>
      <c r="G44" s="857"/>
    </row>
    <row r="45" spans="1:8" s="881" customFormat="1" ht="40" customHeight="1" thickBot="1">
      <c r="A45" s="880"/>
      <c r="B45" s="962" t="s">
        <v>884</v>
      </c>
      <c r="C45" s="963"/>
      <c r="D45" s="964"/>
      <c r="E45" s="880"/>
      <c r="F45" s="880"/>
      <c r="G45" s="880"/>
    </row>
    <row r="46" spans="1:8" s="522" customFormat="1" ht="21" customHeight="1" thickBot="1">
      <c r="A46" s="519"/>
      <c r="B46" s="520"/>
      <c r="C46" s="521" t="s">
        <v>364</v>
      </c>
      <c r="D46" s="523"/>
      <c r="E46" s="524"/>
      <c r="F46" s="519"/>
      <c r="G46" s="519"/>
      <c r="H46" s="519"/>
    </row>
    <row r="47" spans="1:8" s="522" customFormat="1" ht="50" customHeight="1" thickBot="1">
      <c r="A47" s="519"/>
      <c r="B47" s="865" t="s">
        <v>14</v>
      </c>
      <c r="C47" s="883" t="s">
        <v>959</v>
      </c>
      <c r="D47" s="867" t="s">
        <v>958</v>
      </c>
      <c r="E47" s="519"/>
      <c r="F47" s="519"/>
      <c r="G47" s="519"/>
      <c r="H47" s="519"/>
    </row>
    <row r="48" spans="1:8" s="522" customFormat="1" ht="50" customHeight="1" thickBot="1">
      <c r="A48" s="519"/>
      <c r="B48" s="865" t="s">
        <v>13</v>
      </c>
      <c r="C48" s="885" t="s">
        <v>996</v>
      </c>
      <c r="D48" s="867"/>
      <c r="E48" s="519"/>
      <c r="F48" s="519"/>
      <c r="G48" s="519"/>
      <c r="H48" s="519"/>
    </row>
    <row r="49" spans="1:8" s="522" customFormat="1" ht="50" customHeight="1" thickBot="1">
      <c r="A49" s="519"/>
      <c r="B49" s="865" t="s">
        <v>12</v>
      </c>
      <c r="C49" s="885" t="s">
        <v>996</v>
      </c>
      <c r="D49" s="867" t="s">
        <v>365</v>
      </c>
      <c r="E49" s="524" t="s">
        <v>366</v>
      </c>
      <c r="F49" s="519"/>
      <c r="G49" s="519"/>
      <c r="H49" s="519"/>
    </row>
    <row r="50" spans="1:8" s="879" customFormat="1" ht="41" customHeight="1" thickBot="1">
      <c r="A50" s="875"/>
      <c r="B50" s="865"/>
      <c r="C50" s="885"/>
      <c r="D50" s="867"/>
      <c r="E50" s="875"/>
      <c r="F50" s="875"/>
      <c r="G50" s="875"/>
    </row>
    <row r="51" spans="1:8" s="879" customFormat="1" ht="41" customHeight="1" thickBot="1">
      <c r="A51" s="875"/>
      <c r="B51" s="865"/>
      <c r="C51" s="885"/>
      <c r="D51" s="867"/>
      <c r="E51" s="875"/>
      <c r="F51" s="875"/>
      <c r="G51" s="875"/>
    </row>
    <row r="52" spans="1:8" s="852" customFormat="1" ht="200" customHeight="1">
      <c r="A52" s="882"/>
      <c r="B52" s="882"/>
      <c r="C52" s="886" t="s">
        <v>885</v>
      </c>
      <c r="D52" s="887"/>
      <c r="E52" s="882"/>
      <c r="F52" s="882"/>
      <c r="G52" s="882"/>
    </row>
    <row r="53" spans="1:8" s="852" customFormat="1" ht="200" customHeight="1">
      <c r="A53" s="882"/>
      <c r="B53" s="882"/>
      <c r="C53" s="882"/>
      <c r="D53" s="887"/>
      <c r="E53" s="882"/>
      <c r="F53" s="882"/>
      <c r="G53" s="882"/>
    </row>
    <row r="54" spans="1:8" s="852" customFormat="1" ht="200" customHeight="1">
      <c r="A54" s="882"/>
      <c r="B54" s="882"/>
      <c r="C54" s="882"/>
      <c r="D54" s="887"/>
      <c r="E54" s="882"/>
      <c r="F54" s="882"/>
      <c r="G54" s="882"/>
    </row>
    <row r="67" s="879" customFormat="1" ht="51" customHeight="1"/>
    <row r="81" ht="30" customHeight="1"/>
    <row r="82" ht="24" customHeight="1"/>
    <row r="83" ht="24" customHeight="1"/>
    <row r="84" ht="24" customHeight="1"/>
  </sheetData>
  <mergeCells count="7">
    <mergeCell ref="B45:D45"/>
    <mergeCell ref="B8:D8"/>
    <mergeCell ref="B19:D19"/>
    <mergeCell ref="B24:D24"/>
    <mergeCell ref="B30:D30"/>
    <mergeCell ref="B36:D36"/>
    <mergeCell ref="B40:D40"/>
  </mergeCells>
  <hyperlinks>
    <hyperlink ref="D16" r:id="rId1" xr:uid="{00000000-0004-0000-0100-000000000000}"/>
    <hyperlink ref="D42" r:id="rId2" xr:uid="{00000000-0004-0000-0100-000001000000}"/>
    <hyperlink ref="D41" r:id="rId3" xr:uid="{00000000-0004-0000-0100-000002000000}"/>
    <hyperlink ref="D43" r:id="rId4" xr:uid="{00000000-0004-0000-0100-000003000000}"/>
    <hyperlink ref="C43" r:id="rId5" xr:uid="{00000000-0004-0000-0100-000004000000}"/>
    <hyperlink ref="D27" r:id="rId6" xr:uid="{00000000-0004-0000-0100-000006000000}"/>
    <hyperlink ref="D26" r:id="rId7" xr:uid="{00000000-0004-0000-0100-000007000000}"/>
    <hyperlink ref="D20" r:id="rId8" xr:uid="{00000000-0004-0000-0100-000008000000}"/>
    <hyperlink ref="D47" r:id="rId9" xr:uid="{00000000-0004-0000-0100-000009000000}"/>
    <hyperlink ref="C47" r:id="rId10" display="https://uicn.fr/wp-content/uploads/2012/06/Liste_rouge_France_Crustaces_d_eau_douce_de_metropole.pdf" xr:uid="{00000000-0004-0000-0100-00000A000000}"/>
    <hyperlink ref="D25" r:id="rId11" xr:uid="{00000000-0004-0000-0100-000005000000}"/>
    <hyperlink ref="D15" r:id="rId12" xr:uid="{939464A3-D711-1F4D-8354-715EDAFC3053}"/>
    <hyperlink ref="D44" r:id="rId13" xr:uid="{44D995AF-F122-8844-ADF3-6F8B7AA3F445}"/>
  </hyperlinks>
  <pageMargins left="0.39370078740157483" right="0.39370078740157483" top="0.39370078740157483" bottom="0.39370078740157483" header="0.39370078740157483" footer="0.39370078740157483"/>
  <pageSetup paperSize="8" scale="53" orientation="portrait" horizontalDpi="4294967292" verticalDpi="4294967292"/>
  <headerFooter>
    <oddFooter>&amp;C&amp;"Calibri,Normal"&amp;K000000LISTE DE RÉFÉRENCE ET LISTE ROUGE DES MOLLUSQUES EN RÉGION GRAND EST</oddFooter>
  </headerFooter>
  <colBreaks count="1" manualBreakCount="1">
    <brk id="4"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1D1B"/>
  </sheetPr>
  <dimension ref="A1:CG26"/>
  <sheetViews>
    <sheetView zoomScaleNormal="100" zoomScaleSheetLayoutView="128" zoomScalePageLayoutView="46" workbookViewId="0">
      <selection activeCell="B4" sqref="B4"/>
    </sheetView>
  </sheetViews>
  <sheetFormatPr baseColWidth="10" defaultColWidth="10.83203125" defaultRowHeight="30" customHeight="1"/>
  <cols>
    <col min="1" max="1" width="12.83203125" style="225" customWidth="1"/>
    <col min="2" max="2" width="22.6640625" style="225" customWidth="1"/>
    <col min="3" max="3" width="16.5" style="225" customWidth="1"/>
    <col min="4" max="4" width="10.83203125" style="225" customWidth="1"/>
    <col min="5" max="6" width="12.6640625" style="570" customWidth="1"/>
    <col min="7" max="8" width="15.83203125" style="570" customWidth="1"/>
    <col min="9" max="9" width="31.5" style="570" customWidth="1"/>
    <col min="10" max="10" width="18.33203125" style="570" bestFit="1" customWidth="1"/>
    <col min="11" max="11" width="27.5" style="570" bestFit="1" customWidth="1"/>
    <col min="12" max="12" width="15.83203125" style="570" customWidth="1"/>
    <col min="13" max="13" width="15.83203125" style="570" hidden="1" customWidth="1"/>
    <col min="14" max="14" width="13.83203125" style="19" customWidth="1"/>
    <col min="15" max="15" width="18.83203125" style="19" customWidth="1"/>
    <col min="16" max="16" width="84.6640625" style="19" customWidth="1"/>
    <col min="17" max="18" width="12.83203125" style="249" customWidth="1"/>
    <col min="19" max="19" width="12.83203125" style="19" hidden="1" customWidth="1"/>
    <col min="20" max="20" width="4.83203125" style="19" customWidth="1"/>
    <col min="21" max="29" width="12.83203125" style="19" customWidth="1"/>
    <col min="30" max="30" width="4.83203125" style="19" customWidth="1"/>
    <col min="31" max="33" width="11.83203125" style="19" customWidth="1"/>
    <col min="34" max="36" width="50.83203125" style="19" customWidth="1"/>
    <col min="37" max="16384" width="10.83203125" style="19"/>
  </cols>
  <sheetData>
    <row r="1" spans="1:85" s="229" customFormat="1" ht="50" customHeight="1">
      <c r="A1" s="227"/>
      <c r="B1" s="227" t="s">
        <v>27</v>
      </c>
      <c r="C1" s="227"/>
      <c r="D1" s="227"/>
      <c r="E1" s="227"/>
      <c r="F1" s="228"/>
      <c r="G1" s="227"/>
      <c r="H1" s="227"/>
      <c r="I1" s="227"/>
      <c r="J1" s="227"/>
      <c r="K1" s="227"/>
      <c r="L1" s="227"/>
      <c r="M1" s="227"/>
      <c r="N1" s="3"/>
      <c r="O1" s="3"/>
      <c r="P1" s="3"/>
      <c r="Q1" s="2"/>
      <c r="R1" s="2"/>
      <c r="S1" s="3"/>
      <c r="T1" s="3"/>
      <c r="U1" s="3"/>
      <c r="V1" s="3"/>
      <c r="W1" s="3"/>
      <c r="X1" s="3"/>
      <c r="Y1" s="3"/>
      <c r="Z1" s="3"/>
      <c r="AA1" s="3"/>
      <c r="AB1" s="3"/>
      <c r="AC1" s="3"/>
      <c r="AD1" s="3"/>
      <c r="AE1" s="3"/>
      <c r="AF1" s="3"/>
      <c r="AG1" s="3"/>
      <c r="AH1" s="269"/>
      <c r="AI1" s="3"/>
      <c r="AJ1" s="3"/>
      <c r="BJ1" s="230"/>
      <c r="BK1" s="230"/>
      <c r="BL1" s="230"/>
      <c r="BM1" s="230"/>
      <c r="BN1" s="230"/>
      <c r="BO1" s="230"/>
      <c r="BP1" s="230"/>
      <c r="BQ1" s="230"/>
      <c r="BR1" s="230"/>
      <c r="BS1" s="230"/>
      <c r="BV1" s="230"/>
      <c r="BW1" s="230"/>
      <c r="BX1" s="230"/>
      <c r="BY1" s="230"/>
      <c r="BZ1" s="230"/>
      <c r="CA1" s="230"/>
      <c r="CB1" s="230"/>
      <c r="CC1" s="230"/>
      <c r="CD1" s="230"/>
      <c r="CE1" s="230"/>
      <c r="CF1" s="230"/>
      <c r="CG1" s="230"/>
    </row>
    <row r="2" spans="1:85" s="233" customFormat="1" ht="50" customHeight="1">
      <c r="A2" s="6"/>
      <c r="B2" s="547" t="s">
        <v>892</v>
      </c>
      <c r="C2" s="6"/>
      <c r="D2" s="6"/>
      <c r="E2" s="6"/>
      <c r="F2" s="232"/>
      <c r="G2" s="231"/>
      <c r="H2" s="231"/>
      <c r="I2" s="231"/>
      <c r="J2" s="231"/>
      <c r="K2" s="5"/>
      <c r="L2" s="231"/>
      <c r="M2" s="231"/>
      <c r="N2" s="5"/>
      <c r="O2" s="5"/>
      <c r="P2" s="5"/>
      <c r="Q2" s="13"/>
      <c r="R2" s="13"/>
      <c r="S2" s="5"/>
      <c r="T2" s="5"/>
      <c r="U2" s="5"/>
      <c r="V2" s="5"/>
      <c r="W2" s="5"/>
      <c r="X2" s="5"/>
      <c r="Y2" s="5"/>
      <c r="Z2" s="5"/>
      <c r="AA2" s="5"/>
      <c r="AB2" s="5"/>
      <c r="AC2" s="5"/>
      <c r="AD2" s="5"/>
      <c r="AE2" s="5"/>
      <c r="AF2" s="5"/>
      <c r="AG2" s="5"/>
      <c r="AH2" s="270"/>
      <c r="AI2" s="5"/>
      <c r="AJ2" s="5"/>
      <c r="BJ2" s="234"/>
      <c r="BK2" s="234"/>
      <c r="BL2" s="234"/>
      <c r="BM2" s="234"/>
      <c r="BN2" s="234"/>
      <c r="BO2" s="234"/>
      <c r="BP2" s="234"/>
      <c r="BQ2" s="234"/>
      <c r="BR2" s="234"/>
      <c r="BS2" s="234"/>
      <c r="BV2" s="234"/>
      <c r="BW2" s="234"/>
      <c r="BX2" s="234"/>
      <c r="BY2" s="234"/>
      <c r="BZ2" s="234"/>
      <c r="CA2" s="234"/>
      <c r="CB2" s="234"/>
      <c r="CC2" s="234"/>
      <c r="CD2" s="234"/>
      <c r="CE2" s="234"/>
      <c r="CF2" s="234"/>
      <c r="CG2" s="234"/>
    </row>
    <row r="3" spans="1:85" s="140" customFormat="1" ht="20" customHeight="1">
      <c r="A3" s="548"/>
      <c r="B3" s="901" t="s">
        <v>886</v>
      </c>
      <c r="C3" s="548"/>
      <c r="D3" s="548"/>
      <c r="E3" s="138"/>
      <c r="F3" s="235"/>
      <c r="G3" s="138"/>
      <c r="H3" s="138"/>
      <c r="I3" s="568"/>
      <c r="J3" s="568"/>
      <c r="K3" s="568"/>
      <c r="L3" s="138"/>
      <c r="M3" s="138"/>
      <c r="N3" s="139"/>
      <c r="O3" s="139"/>
      <c r="P3" s="139"/>
      <c r="Q3" s="139"/>
      <c r="R3" s="139"/>
      <c r="S3" s="139"/>
      <c r="T3" s="139"/>
      <c r="U3" s="139"/>
      <c r="V3" s="139"/>
      <c r="W3" s="139"/>
      <c r="X3" s="139"/>
      <c r="Y3" s="139"/>
      <c r="Z3" s="139"/>
      <c r="AA3" s="139"/>
      <c r="AB3" s="139"/>
      <c r="AC3" s="139"/>
      <c r="AD3" s="139"/>
      <c r="AE3" s="139"/>
      <c r="AF3" s="139"/>
      <c r="AG3" s="139"/>
      <c r="AH3" s="139"/>
      <c r="AI3" s="139"/>
      <c r="AJ3" s="139"/>
    </row>
    <row r="4" spans="1:85" s="140" customFormat="1" ht="20" customHeight="1">
      <c r="A4" s="548"/>
      <c r="B4" s="902" t="s">
        <v>987</v>
      </c>
      <c r="C4" s="548"/>
      <c r="D4" s="548"/>
      <c r="E4" s="138"/>
      <c r="F4" s="235"/>
      <c r="G4" s="138"/>
      <c r="H4" s="138"/>
      <c r="I4" s="568"/>
      <c r="J4" s="568"/>
      <c r="K4" s="568"/>
      <c r="L4" s="138"/>
      <c r="M4" s="138"/>
      <c r="N4" s="139"/>
      <c r="O4" s="139"/>
      <c r="P4" s="139"/>
      <c r="Q4" s="139"/>
      <c r="R4" s="139"/>
      <c r="S4" s="139"/>
      <c r="T4" s="139"/>
      <c r="U4" s="139"/>
      <c r="V4" s="139"/>
      <c r="W4" s="139"/>
      <c r="X4" s="139"/>
      <c r="Y4" s="139"/>
      <c r="Z4" s="139"/>
      <c r="AA4" s="139"/>
      <c r="AB4" s="139"/>
      <c r="AC4" s="139"/>
      <c r="AD4" s="139"/>
      <c r="AE4" s="139"/>
      <c r="AF4" s="139"/>
      <c r="AG4" s="139"/>
      <c r="AH4" s="139"/>
      <c r="AI4" s="139"/>
      <c r="AJ4" s="139"/>
    </row>
    <row r="5" spans="1:85" s="140" customFormat="1" ht="20" customHeight="1">
      <c r="A5" s="548"/>
      <c r="B5" s="532" t="s">
        <v>340</v>
      </c>
      <c r="C5" s="548"/>
      <c r="D5" s="548"/>
      <c r="E5" s="138"/>
      <c r="F5" s="235"/>
      <c r="G5" s="138"/>
      <c r="H5" s="138"/>
      <c r="I5" s="568"/>
      <c r="J5" s="568"/>
      <c r="K5" s="568"/>
      <c r="L5" s="138"/>
      <c r="M5" s="138"/>
      <c r="N5" s="139"/>
      <c r="O5" s="139"/>
      <c r="P5" s="139"/>
      <c r="Q5" s="139"/>
      <c r="R5" s="139"/>
      <c r="S5" s="139"/>
      <c r="T5" s="139"/>
      <c r="U5" s="139"/>
      <c r="V5" s="139"/>
      <c r="W5" s="139"/>
      <c r="X5" s="139"/>
      <c r="Y5" s="139"/>
      <c r="Z5" s="139"/>
      <c r="AA5" s="139"/>
      <c r="AB5" s="139"/>
      <c r="AC5" s="139"/>
      <c r="AD5" s="139"/>
      <c r="AE5" s="139"/>
      <c r="AF5" s="139"/>
      <c r="AG5" s="139"/>
      <c r="AH5" s="139"/>
      <c r="AI5" s="139"/>
      <c r="AJ5" s="139"/>
    </row>
    <row r="6" spans="1:85" s="140" customFormat="1" ht="20" customHeight="1">
      <c r="A6" s="549" t="s">
        <v>368</v>
      </c>
      <c r="B6" s="550">
        <v>1</v>
      </c>
      <c r="C6" s="550">
        <v>4</v>
      </c>
      <c r="D6" s="550">
        <v>5</v>
      </c>
      <c r="E6" s="550">
        <v>10</v>
      </c>
      <c r="F6" s="550">
        <v>11</v>
      </c>
      <c r="G6" s="550">
        <v>1</v>
      </c>
      <c r="H6" s="550"/>
      <c r="I6" s="550">
        <v>12</v>
      </c>
      <c r="J6" s="550">
        <v>1032</v>
      </c>
      <c r="K6" s="550">
        <v>13</v>
      </c>
      <c r="L6" s="550">
        <v>14</v>
      </c>
      <c r="M6" s="550">
        <v>15</v>
      </c>
      <c r="N6" s="550">
        <v>400</v>
      </c>
      <c r="O6" s="550">
        <v>401</v>
      </c>
      <c r="P6" s="550">
        <v>402</v>
      </c>
      <c r="Q6" s="550">
        <v>403</v>
      </c>
      <c r="R6" s="550"/>
      <c r="S6" s="550"/>
      <c r="T6" s="550"/>
      <c r="U6" s="550">
        <v>410</v>
      </c>
      <c r="V6" s="550">
        <v>411</v>
      </c>
      <c r="W6" s="550">
        <v>412</v>
      </c>
      <c r="X6" s="550">
        <v>413</v>
      </c>
      <c r="Y6" s="550">
        <v>414</v>
      </c>
      <c r="Z6" s="550">
        <v>415</v>
      </c>
      <c r="AA6" s="550">
        <v>416</v>
      </c>
      <c r="AB6" s="550">
        <v>417</v>
      </c>
      <c r="AC6" s="550">
        <v>418</v>
      </c>
      <c r="AD6" s="550"/>
      <c r="AE6" s="550">
        <v>460</v>
      </c>
      <c r="AF6" s="550">
        <v>461</v>
      </c>
      <c r="AG6" s="550">
        <v>462</v>
      </c>
      <c r="AH6" s="139"/>
      <c r="AI6" s="139"/>
      <c r="AJ6" s="139"/>
    </row>
    <row r="7" spans="1:85" s="237" customFormat="1" ht="50" customHeight="1" thickBot="1">
      <c r="A7" s="549" t="s">
        <v>369</v>
      </c>
      <c r="B7" s="551" t="s">
        <v>370</v>
      </c>
      <c r="C7" s="552"/>
      <c r="D7" s="552"/>
      <c r="E7" s="562" t="s">
        <v>381</v>
      </c>
      <c r="F7" s="562"/>
      <c r="G7" s="562"/>
      <c r="H7" s="562"/>
      <c r="I7" s="562"/>
      <c r="J7" s="562"/>
      <c r="K7" s="562"/>
      <c r="L7" s="563"/>
      <c r="M7" s="563"/>
      <c r="N7" s="571" t="s">
        <v>394</v>
      </c>
      <c r="O7" s="571"/>
      <c r="P7" s="571"/>
      <c r="Q7" s="571"/>
      <c r="R7" s="571"/>
      <c r="S7" s="571"/>
      <c r="T7" s="534"/>
      <c r="U7" s="571"/>
      <c r="V7" s="571"/>
      <c r="W7" s="571"/>
      <c r="X7" s="571"/>
      <c r="Y7" s="571"/>
      <c r="Z7" s="571"/>
      <c r="AA7" s="571"/>
      <c r="AB7" s="571"/>
      <c r="AC7" s="571"/>
      <c r="AD7" s="534"/>
      <c r="AE7" s="571"/>
      <c r="AF7" s="571"/>
      <c r="AG7" s="571"/>
      <c r="AH7" s="534"/>
      <c r="AI7" s="534"/>
      <c r="AJ7" s="534"/>
    </row>
    <row r="8" spans="1:85" s="239" customFormat="1" ht="67" customHeight="1" thickBot="1">
      <c r="A8" s="549" t="s">
        <v>371</v>
      </c>
      <c r="B8" s="553" t="s">
        <v>372</v>
      </c>
      <c r="C8" s="554"/>
      <c r="D8" s="555"/>
      <c r="E8" s="564" t="s">
        <v>970</v>
      </c>
      <c r="F8" s="565"/>
      <c r="G8" s="977" t="s">
        <v>971</v>
      </c>
      <c r="H8" s="977"/>
      <c r="I8" s="977"/>
      <c r="J8" s="977"/>
      <c r="K8" s="977"/>
      <c r="L8" s="977"/>
      <c r="M8" s="978"/>
      <c r="N8" s="979" t="s">
        <v>423</v>
      </c>
      <c r="O8" s="980"/>
      <c r="P8" s="980"/>
      <c r="Q8" s="980"/>
      <c r="R8" s="980"/>
      <c r="S8" s="980"/>
      <c r="T8" s="238"/>
      <c r="U8" s="981" t="s">
        <v>421</v>
      </c>
      <c r="V8" s="982"/>
      <c r="W8" s="982"/>
      <c r="X8" s="982"/>
      <c r="Y8" s="982"/>
      <c r="Z8" s="982"/>
      <c r="AA8" s="982"/>
      <c r="AB8" s="982"/>
      <c r="AC8" s="983"/>
      <c r="AD8" s="238"/>
      <c r="AE8" s="984" t="s">
        <v>422</v>
      </c>
      <c r="AF8" s="985"/>
      <c r="AG8" s="985"/>
      <c r="AH8" s="271"/>
      <c r="AI8" s="236"/>
      <c r="AJ8" s="236"/>
    </row>
    <row r="9" spans="1:85" s="244" customFormat="1" ht="138" customHeight="1">
      <c r="A9" s="549" t="s">
        <v>373</v>
      </c>
      <c r="B9" s="556" t="s">
        <v>374</v>
      </c>
      <c r="C9" s="556" t="s">
        <v>375</v>
      </c>
      <c r="D9" s="897" t="s">
        <v>376</v>
      </c>
      <c r="E9" s="899" t="s">
        <v>382</v>
      </c>
      <c r="F9" s="890" t="s">
        <v>42</v>
      </c>
      <c r="G9" s="959" t="s">
        <v>374</v>
      </c>
      <c r="H9" s="960" t="s">
        <v>24</v>
      </c>
      <c r="I9" s="566" t="s">
        <v>975</v>
      </c>
      <c r="J9" s="566" t="s">
        <v>974</v>
      </c>
      <c r="K9" s="798" t="s">
        <v>973</v>
      </c>
      <c r="L9" s="891" t="s">
        <v>972</v>
      </c>
      <c r="M9" s="892" t="s">
        <v>386</v>
      </c>
      <c r="N9" s="572" t="s">
        <v>968</v>
      </c>
      <c r="O9" s="573" t="s">
        <v>22</v>
      </c>
      <c r="P9" s="574" t="s">
        <v>969</v>
      </c>
      <c r="Q9" s="572" t="s">
        <v>398</v>
      </c>
      <c r="R9" s="575" t="s">
        <v>399</v>
      </c>
      <c r="S9" s="576" t="s">
        <v>400</v>
      </c>
      <c r="T9" s="240"/>
      <c r="U9" s="241" t="s">
        <v>410</v>
      </c>
      <c r="V9" s="241" t="s">
        <v>411</v>
      </c>
      <c r="W9" s="242" t="s">
        <v>21</v>
      </c>
      <c r="X9" s="335" t="s">
        <v>20</v>
      </c>
      <c r="Y9" s="241" t="s">
        <v>19</v>
      </c>
      <c r="Z9" s="242" t="s">
        <v>18</v>
      </c>
      <c r="AA9" s="336" t="s">
        <v>17</v>
      </c>
      <c r="AB9" s="243" t="s">
        <v>16</v>
      </c>
      <c r="AC9" s="241" t="s">
        <v>15</v>
      </c>
      <c r="AD9" s="240"/>
      <c r="AE9" s="273" t="s">
        <v>979</v>
      </c>
      <c r="AF9" s="274" t="s">
        <v>980</v>
      </c>
      <c r="AG9" s="275" t="s">
        <v>981</v>
      </c>
      <c r="AH9" s="272"/>
      <c r="AI9" s="236"/>
      <c r="AJ9" s="236"/>
    </row>
    <row r="10" spans="1:85" s="244" customFormat="1" ht="50" customHeight="1" thickBot="1">
      <c r="A10" s="549" t="s">
        <v>377</v>
      </c>
      <c r="B10" s="557" t="s">
        <v>378</v>
      </c>
      <c r="C10" s="557" t="s">
        <v>379</v>
      </c>
      <c r="D10" s="898" t="s">
        <v>380</v>
      </c>
      <c r="E10" s="900" t="s">
        <v>387</v>
      </c>
      <c r="F10" s="893" t="s">
        <v>388</v>
      </c>
      <c r="G10" s="900" t="s">
        <v>378</v>
      </c>
      <c r="H10" s="961" t="s">
        <v>24</v>
      </c>
      <c r="I10" s="567" t="s">
        <v>389</v>
      </c>
      <c r="J10" s="567" t="s">
        <v>384</v>
      </c>
      <c r="K10" s="894" t="s">
        <v>393</v>
      </c>
      <c r="L10" s="895" t="s">
        <v>390</v>
      </c>
      <c r="M10" s="896" t="s">
        <v>391</v>
      </c>
      <c r="N10" s="577" t="s">
        <v>401</v>
      </c>
      <c r="O10" s="578" t="s">
        <v>402</v>
      </c>
      <c r="P10" s="579" t="s">
        <v>403</v>
      </c>
      <c r="Q10" s="580" t="s">
        <v>404</v>
      </c>
      <c r="R10" s="581" t="s">
        <v>405</v>
      </c>
      <c r="S10" s="582" t="s">
        <v>406</v>
      </c>
      <c r="T10" s="337"/>
      <c r="U10" s="585" t="s">
        <v>412</v>
      </c>
      <c r="V10" s="585" t="s">
        <v>413</v>
      </c>
      <c r="W10" s="586" t="s">
        <v>414</v>
      </c>
      <c r="X10" s="587" t="s">
        <v>415</v>
      </c>
      <c r="Y10" s="585" t="s">
        <v>416</v>
      </c>
      <c r="Z10" s="586" t="s">
        <v>417</v>
      </c>
      <c r="AA10" s="588" t="s">
        <v>418</v>
      </c>
      <c r="AB10" s="589" t="s">
        <v>419</v>
      </c>
      <c r="AC10" s="585" t="s">
        <v>420</v>
      </c>
      <c r="AD10" s="590"/>
      <c r="AE10" s="591" t="s">
        <v>407</v>
      </c>
      <c r="AF10" s="592" t="s">
        <v>408</v>
      </c>
      <c r="AG10" s="593" t="s">
        <v>409</v>
      </c>
      <c r="AH10" s="272"/>
      <c r="AI10" s="236"/>
      <c r="AJ10" s="236"/>
    </row>
    <row r="11" spans="1:85" s="247" customFormat="1" ht="80" customHeight="1" thickTop="1" thickBot="1">
      <c r="A11" s="558"/>
      <c r="B11" s="559" t="s">
        <v>899</v>
      </c>
      <c r="C11" s="560" t="s">
        <v>898</v>
      </c>
      <c r="D11" s="561">
        <v>2025</v>
      </c>
      <c r="E11" s="569">
        <v>348263</v>
      </c>
      <c r="F11" s="569">
        <v>114</v>
      </c>
      <c r="G11" s="24" t="s">
        <v>900</v>
      </c>
      <c r="H11" s="889" t="s">
        <v>931</v>
      </c>
      <c r="I11" s="25" t="s">
        <v>901</v>
      </c>
      <c r="J11" s="24" t="s">
        <v>64</v>
      </c>
      <c r="K11" s="957" t="s">
        <v>921</v>
      </c>
      <c r="L11" s="910" t="s">
        <v>147</v>
      </c>
      <c r="M11" s="569">
        <v>348263</v>
      </c>
      <c r="N11" s="14" t="s">
        <v>8</v>
      </c>
      <c r="O11" s="26" t="s">
        <v>941</v>
      </c>
      <c r="P11" s="24" t="s">
        <v>949</v>
      </c>
      <c r="Q11" s="583" t="s">
        <v>170</v>
      </c>
      <c r="R11" s="250" t="s">
        <v>159</v>
      </c>
      <c r="S11" s="14" t="s">
        <v>8</v>
      </c>
      <c r="T11" s="245"/>
      <c r="U11" s="265" t="s">
        <v>3</v>
      </c>
      <c r="V11" s="266" t="s">
        <v>43</v>
      </c>
      <c r="W11" s="267" t="s">
        <v>4</v>
      </c>
      <c r="X11" s="15" t="s">
        <v>3</v>
      </c>
      <c r="Y11" s="266" t="s">
        <v>3</v>
      </c>
      <c r="Z11" s="264" t="s">
        <v>3</v>
      </c>
      <c r="AA11" s="15" t="s">
        <v>3</v>
      </c>
      <c r="AB11" s="15" t="s">
        <v>43</v>
      </c>
      <c r="AC11" s="267" t="s">
        <v>3</v>
      </c>
      <c r="AD11" s="246"/>
      <c r="AE11" s="16" t="s">
        <v>10</v>
      </c>
      <c r="AF11" s="958"/>
      <c r="AG11" s="958"/>
      <c r="AH11" s="222"/>
      <c r="AI11" s="9"/>
      <c r="AJ11" s="9"/>
    </row>
    <row r="12" spans="1:85" s="247" customFormat="1" ht="80" customHeight="1" thickBot="1">
      <c r="A12" s="558"/>
      <c r="B12" s="559" t="s">
        <v>899</v>
      </c>
      <c r="C12" s="560" t="s">
        <v>898</v>
      </c>
      <c r="D12" s="561">
        <v>2025</v>
      </c>
      <c r="E12" s="569">
        <v>250297</v>
      </c>
      <c r="F12" s="569">
        <v>117</v>
      </c>
      <c r="G12" s="24" t="s">
        <v>900</v>
      </c>
      <c r="H12" s="889" t="s">
        <v>932</v>
      </c>
      <c r="I12" s="25" t="s">
        <v>902</v>
      </c>
      <c r="J12" s="24" t="s">
        <v>912</v>
      </c>
      <c r="K12" s="909" t="s">
        <v>922</v>
      </c>
      <c r="L12" s="911" t="s">
        <v>147</v>
      </c>
      <c r="M12" s="569">
        <v>250297</v>
      </c>
      <c r="N12" s="14" t="s">
        <v>8</v>
      </c>
      <c r="O12" s="26" t="s">
        <v>945</v>
      </c>
      <c r="P12" s="24" t="s">
        <v>982</v>
      </c>
      <c r="Q12" s="584" t="s">
        <v>161</v>
      </c>
      <c r="R12" s="250" t="s">
        <v>159</v>
      </c>
      <c r="S12" s="14" t="s">
        <v>8</v>
      </c>
      <c r="T12" s="245"/>
      <c r="U12" s="265" t="s">
        <v>3</v>
      </c>
      <c r="V12" s="266" t="s">
        <v>3</v>
      </c>
      <c r="W12" s="267" t="s">
        <v>3</v>
      </c>
      <c r="X12" s="15" t="s">
        <v>3</v>
      </c>
      <c r="Y12" s="266" t="s">
        <v>3</v>
      </c>
      <c r="Z12" s="264" t="s">
        <v>65</v>
      </c>
      <c r="AA12" s="15" t="s">
        <v>3</v>
      </c>
      <c r="AB12" s="15" t="s">
        <v>43</v>
      </c>
      <c r="AC12" s="267" t="s">
        <v>3</v>
      </c>
      <c r="AD12" s="246"/>
      <c r="AE12" s="16" t="s">
        <v>8</v>
      </c>
      <c r="AF12" s="958"/>
      <c r="AG12" s="958"/>
      <c r="AH12" s="222"/>
      <c r="AI12" s="9"/>
      <c r="AJ12" s="9"/>
    </row>
    <row r="13" spans="1:85" s="247" customFormat="1" ht="80" customHeight="1" thickBot="1">
      <c r="A13" s="558"/>
      <c r="B13" s="559" t="s">
        <v>899</v>
      </c>
      <c r="C13" s="560" t="s">
        <v>898</v>
      </c>
      <c r="D13" s="561">
        <v>2025</v>
      </c>
      <c r="E13" s="569" t="s">
        <v>5</v>
      </c>
      <c r="F13" s="569">
        <v>119</v>
      </c>
      <c r="G13" s="24" t="s">
        <v>900</v>
      </c>
      <c r="H13" s="889" t="s">
        <v>932</v>
      </c>
      <c r="I13" s="25" t="s">
        <v>903</v>
      </c>
      <c r="J13" s="24" t="s">
        <v>913</v>
      </c>
      <c r="K13" s="957" t="s">
        <v>954</v>
      </c>
      <c r="L13" s="911" t="s">
        <v>147</v>
      </c>
      <c r="M13" s="569" t="s">
        <v>5</v>
      </c>
      <c r="N13" s="14" t="s">
        <v>36</v>
      </c>
      <c r="O13" s="26"/>
      <c r="P13" s="24" t="s">
        <v>983</v>
      </c>
      <c r="Q13" s="584" t="s">
        <v>155</v>
      </c>
      <c r="R13" s="250" t="s">
        <v>155</v>
      </c>
      <c r="S13" s="14" t="s">
        <v>5</v>
      </c>
      <c r="T13" s="245"/>
      <c r="U13" s="265" t="s">
        <v>3</v>
      </c>
      <c r="V13" s="266" t="s">
        <v>3</v>
      </c>
      <c r="W13" s="267" t="s">
        <v>3</v>
      </c>
      <c r="X13" s="15" t="s">
        <v>3</v>
      </c>
      <c r="Y13" s="266" t="s">
        <v>3</v>
      </c>
      <c r="Z13" s="264" t="s">
        <v>3</v>
      </c>
      <c r="AA13" s="15" t="s">
        <v>3</v>
      </c>
      <c r="AB13" s="15" t="s">
        <v>69</v>
      </c>
      <c r="AC13" s="267" t="s">
        <v>3</v>
      </c>
      <c r="AD13" s="246"/>
      <c r="AE13" s="958" t="s">
        <v>40</v>
      </c>
      <c r="AF13" s="958"/>
      <c r="AG13" s="958"/>
      <c r="AH13" s="222"/>
      <c r="AI13" s="9"/>
      <c r="AJ13" s="9"/>
    </row>
    <row r="14" spans="1:85" s="247" customFormat="1" ht="80" customHeight="1" thickBot="1">
      <c r="A14" s="558"/>
      <c r="B14" s="559" t="s">
        <v>899</v>
      </c>
      <c r="C14" s="560" t="s">
        <v>898</v>
      </c>
      <c r="D14" s="561">
        <v>2025</v>
      </c>
      <c r="E14" s="569">
        <v>250293</v>
      </c>
      <c r="F14" s="569">
        <v>123</v>
      </c>
      <c r="G14" s="24" t="s">
        <v>900</v>
      </c>
      <c r="H14" s="889" t="s">
        <v>933</v>
      </c>
      <c r="I14" s="25" t="s">
        <v>904</v>
      </c>
      <c r="J14" s="24" t="s">
        <v>914</v>
      </c>
      <c r="K14" s="957" t="s">
        <v>923</v>
      </c>
      <c r="L14" s="911" t="s">
        <v>147</v>
      </c>
      <c r="M14" s="569">
        <v>250293</v>
      </c>
      <c r="N14" s="14" t="s">
        <v>1</v>
      </c>
      <c r="O14" s="26" t="s">
        <v>942</v>
      </c>
      <c r="P14" s="24" t="s">
        <v>943</v>
      </c>
      <c r="Q14" s="584" t="s">
        <v>170</v>
      </c>
      <c r="R14" s="250" t="s">
        <v>159</v>
      </c>
      <c r="S14" s="14" t="s">
        <v>1</v>
      </c>
      <c r="T14" s="245"/>
      <c r="U14" s="265" t="s">
        <v>4</v>
      </c>
      <c r="V14" s="266" t="s">
        <v>2</v>
      </c>
      <c r="W14" s="267" t="s">
        <v>135</v>
      </c>
      <c r="X14" s="15" t="s">
        <v>3</v>
      </c>
      <c r="Y14" s="266" t="s">
        <v>4</v>
      </c>
      <c r="Z14" s="264" t="s">
        <v>135</v>
      </c>
      <c r="AA14" s="15" t="s">
        <v>4</v>
      </c>
      <c r="AB14" s="15" t="s">
        <v>43</v>
      </c>
      <c r="AC14" s="267" t="s">
        <v>3</v>
      </c>
      <c r="AD14" s="246"/>
      <c r="AE14" s="16" t="s">
        <v>1</v>
      </c>
      <c r="AF14" s="958"/>
      <c r="AG14" s="958"/>
      <c r="AH14" s="222"/>
      <c r="AI14" s="9"/>
      <c r="AJ14" s="9"/>
    </row>
    <row r="15" spans="1:85" s="247" customFormat="1" ht="80" customHeight="1" thickBot="1">
      <c r="A15" s="558"/>
      <c r="B15" s="559" t="s">
        <v>899</v>
      </c>
      <c r="C15" s="560" t="s">
        <v>898</v>
      </c>
      <c r="D15" s="561">
        <v>2025</v>
      </c>
      <c r="E15" s="569" t="s">
        <v>5</v>
      </c>
      <c r="F15" s="569">
        <v>124</v>
      </c>
      <c r="G15" s="24" t="s">
        <v>900</v>
      </c>
      <c r="H15" s="889" t="s">
        <v>933</v>
      </c>
      <c r="I15" s="25" t="s">
        <v>966</v>
      </c>
      <c r="J15" s="24" t="s">
        <v>914</v>
      </c>
      <c r="K15" s="957" t="s">
        <v>939</v>
      </c>
      <c r="L15" s="911" t="s">
        <v>938</v>
      </c>
      <c r="M15" s="569">
        <v>250293</v>
      </c>
      <c r="N15" s="14" t="s">
        <v>8</v>
      </c>
      <c r="O15" s="26" t="s">
        <v>44</v>
      </c>
      <c r="P15" s="24" t="s">
        <v>976</v>
      </c>
      <c r="Q15" s="584" t="s">
        <v>166</v>
      </c>
      <c r="R15" s="250" t="s">
        <v>153</v>
      </c>
      <c r="S15" s="14" t="s">
        <v>8</v>
      </c>
      <c r="T15" s="245"/>
      <c r="U15" s="265" t="s">
        <v>3</v>
      </c>
      <c r="V15" s="266" t="s">
        <v>3</v>
      </c>
      <c r="W15" s="267" t="s">
        <v>3</v>
      </c>
      <c r="X15" s="15" t="s">
        <v>3</v>
      </c>
      <c r="Y15" s="266" t="s">
        <v>3</v>
      </c>
      <c r="Z15" s="264" t="s">
        <v>3</v>
      </c>
      <c r="AA15" s="15" t="s">
        <v>4</v>
      </c>
      <c r="AB15" s="15" t="s">
        <v>43</v>
      </c>
      <c r="AC15" s="267" t="s">
        <v>3</v>
      </c>
      <c r="AD15" s="246"/>
      <c r="AE15" s="958" t="s">
        <v>40</v>
      </c>
      <c r="AF15" s="958"/>
      <c r="AG15" s="958"/>
      <c r="AH15" s="222"/>
      <c r="AI15" s="9"/>
      <c r="AJ15" s="9"/>
    </row>
    <row r="16" spans="1:85" s="247" customFormat="1" ht="80" customHeight="1" thickBot="1">
      <c r="A16" s="558"/>
      <c r="B16" s="559" t="s">
        <v>899</v>
      </c>
      <c r="C16" s="560" t="s">
        <v>898</v>
      </c>
      <c r="D16" s="561">
        <v>2025</v>
      </c>
      <c r="E16" s="569" t="s">
        <v>5</v>
      </c>
      <c r="F16" s="569">
        <v>125</v>
      </c>
      <c r="G16" s="24" t="s">
        <v>900</v>
      </c>
      <c r="H16" s="889" t="s">
        <v>933</v>
      </c>
      <c r="I16" s="25" t="s">
        <v>967</v>
      </c>
      <c r="J16" s="24" t="s">
        <v>914</v>
      </c>
      <c r="K16" s="957" t="s">
        <v>940</v>
      </c>
      <c r="L16" s="911" t="s">
        <v>938</v>
      </c>
      <c r="M16" s="569">
        <v>250293</v>
      </c>
      <c r="N16" s="14" t="s">
        <v>1</v>
      </c>
      <c r="O16" s="26" t="s">
        <v>942</v>
      </c>
      <c r="P16" s="24" t="s">
        <v>944</v>
      </c>
      <c r="Q16" s="584" t="s">
        <v>170</v>
      </c>
      <c r="R16" s="250" t="s">
        <v>159</v>
      </c>
      <c r="S16" s="14" t="s">
        <v>1</v>
      </c>
      <c r="T16" s="245"/>
      <c r="U16" s="265" t="s">
        <v>4</v>
      </c>
      <c r="V16" s="266" t="s">
        <v>2</v>
      </c>
      <c r="W16" s="267" t="s">
        <v>135</v>
      </c>
      <c r="X16" s="15" t="s">
        <v>3</v>
      </c>
      <c r="Y16" s="266" t="s">
        <v>4</v>
      </c>
      <c r="Z16" s="264" t="s">
        <v>135</v>
      </c>
      <c r="AA16" s="15" t="s">
        <v>3</v>
      </c>
      <c r="AB16" s="15" t="s">
        <v>3</v>
      </c>
      <c r="AC16" s="267" t="s">
        <v>3</v>
      </c>
      <c r="AD16" s="246"/>
      <c r="AE16" s="958" t="s">
        <v>40</v>
      </c>
      <c r="AF16" s="958"/>
      <c r="AG16" s="958"/>
      <c r="AH16" s="222"/>
      <c r="AI16" s="9"/>
      <c r="AJ16" s="9"/>
    </row>
    <row r="17" spans="1:36" s="247" customFormat="1" ht="80" customHeight="1" thickBot="1">
      <c r="A17" s="558"/>
      <c r="B17" s="559" t="s">
        <v>899</v>
      </c>
      <c r="C17" s="560" t="s">
        <v>898</v>
      </c>
      <c r="D17" s="561">
        <v>2025</v>
      </c>
      <c r="E17" s="569">
        <v>250294</v>
      </c>
      <c r="F17" s="569">
        <v>128</v>
      </c>
      <c r="G17" s="24" t="s">
        <v>900</v>
      </c>
      <c r="H17" s="889" t="s">
        <v>933</v>
      </c>
      <c r="I17" s="25" t="s">
        <v>905</v>
      </c>
      <c r="J17" s="24" t="s">
        <v>915</v>
      </c>
      <c r="K17" s="957" t="s">
        <v>924</v>
      </c>
      <c r="L17" s="911" t="s">
        <v>147</v>
      </c>
      <c r="M17" s="569">
        <v>250294</v>
      </c>
      <c r="N17" s="14" t="s">
        <v>7</v>
      </c>
      <c r="O17" s="26" t="s">
        <v>58</v>
      </c>
      <c r="P17" s="24" t="s">
        <v>999</v>
      </c>
      <c r="Q17" s="584" t="s">
        <v>161</v>
      </c>
      <c r="R17" s="250" t="s">
        <v>159</v>
      </c>
      <c r="S17" s="14" t="s">
        <v>10</v>
      </c>
      <c r="T17" s="245"/>
      <c r="U17" s="265" t="s">
        <v>3</v>
      </c>
      <c r="V17" s="266" t="s">
        <v>3</v>
      </c>
      <c r="W17" s="267" t="s">
        <v>3</v>
      </c>
      <c r="X17" s="15" t="s">
        <v>3</v>
      </c>
      <c r="Y17" s="266" t="s">
        <v>4</v>
      </c>
      <c r="Z17" s="264" t="s">
        <v>135</v>
      </c>
      <c r="AA17" s="15" t="s">
        <v>3</v>
      </c>
      <c r="AB17" s="15" t="s">
        <v>43</v>
      </c>
      <c r="AC17" s="267" t="s">
        <v>3</v>
      </c>
      <c r="AD17" s="246"/>
      <c r="AE17" s="16" t="s">
        <v>1</v>
      </c>
      <c r="AF17" s="958"/>
      <c r="AG17" s="958"/>
      <c r="AH17" s="222"/>
      <c r="AI17" s="9"/>
      <c r="AJ17" s="9"/>
    </row>
    <row r="18" spans="1:36" s="247" customFormat="1" ht="80" customHeight="1" thickBot="1">
      <c r="A18" s="558"/>
      <c r="B18" s="559" t="s">
        <v>899</v>
      </c>
      <c r="C18" s="560" t="s">
        <v>898</v>
      </c>
      <c r="D18" s="561">
        <v>2025</v>
      </c>
      <c r="E18" s="569">
        <v>250281</v>
      </c>
      <c r="F18" s="569">
        <v>141</v>
      </c>
      <c r="G18" s="24" t="s">
        <v>900</v>
      </c>
      <c r="H18" s="889" t="s">
        <v>934</v>
      </c>
      <c r="I18" s="25" t="s">
        <v>906</v>
      </c>
      <c r="J18" s="24" t="s">
        <v>916</v>
      </c>
      <c r="K18" s="957" t="s">
        <v>925</v>
      </c>
      <c r="L18" s="911" t="s">
        <v>147</v>
      </c>
      <c r="M18" s="569">
        <v>250281</v>
      </c>
      <c r="N18" s="14" t="s">
        <v>9</v>
      </c>
      <c r="O18" s="26" t="s">
        <v>946</v>
      </c>
      <c r="P18" s="24" t="s">
        <v>984</v>
      </c>
      <c r="Q18" s="584" t="s">
        <v>40</v>
      </c>
      <c r="R18" s="250" t="s">
        <v>40</v>
      </c>
      <c r="S18" s="14" t="s">
        <v>9</v>
      </c>
      <c r="T18" s="245"/>
      <c r="U18" s="265" t="s">
        <v>3</v>
      </c>
      <c r="V18" s="266" t="s">
        <v>3</v>
      </c>
      <c r="W18" s="267" t="s">
        <v>3</v>
      </c>
      <c r="X18" s="15" t="s">
        <v>3</v>
      </c>
      <c r="Y18" s="268" t="s">
        <v>3</v>
      </c>
      <c r="Z18" s="264" t="s">
        <v>65</v>
      </c>
      <c r="AA18" s="15" t="s">
        <v>3</v>
      </c>
      <c r="AB18" s="15" t="s">
        <v>3</v>
      </c>
      <c r="AC18" s="267" t="s">
        <v>3</v>
      </c>
      <c r="AD18" s="246"/>
      <c r="AE18" s="16" t="s">
        <v>8</v>
      </c>
      <c r="AF18" s="958"/>
      <c r="AG18" s="958"/>
      <c r="AH18" s="222"/>
      <c r="AI18" s="9"/>
      <c r="AJ18" s="9"/>
    </row>
    <row r="19" spans="1:36" s="247" customFormat="1" ht="80" customHeight="1" thickBot="1">
      <c r="A19" s="558"/>
      <c r="B19" s="559" t="s">
        <v>899</v>
      </c>
      <c r="C19" s="560" t="s">
        <v>898</v>
      </c>
      <c r="D19" s="561">
        <v>2025</v>
      </c>
      <c r="E19" s="569">
        <v>250284</v>
      </c>
      <c r="F19" s="569">
        <v>145</v>
      </c>
      <c r="G19" s="24" t="s">
        <v>900</v>
      </c>
      <c r="H19" s="889" t="s">
        <v>935</v>
      </c>
      <c r="I19" s="25" t="s">
        <v>907</v>
      </c>
      <c r="J19" s="24" t="s">
        <v>917</v>
      </c>
      <c r="K19" s="909" t="s">
        <v>926</v>
      </c>
      <c r="L19" s="911" t="s">
        <v>147</v>
      </c>
      <c r="M19" s="569">
        <v>250284</v>
      </c>
      <c r="N19" s="14" t="s">
        <v>7</v>
      </c>
      <c r="O19" s="26" t="s">
        <v>58</v>
      </c>
      <c r="P19" s="24" t="s">
        <v>977</v>
      </c>
      <c r="Q19" s="584" t="s">
        <v>170</v>
      </c>
      <c r="R19" s="250" t="s">
        <v>159</v>
      </c>
      <c r="S19" s="14" t="s">
        <v>7</v>
      </c>
      <c r="T19" s="245"/>
      <c r="U19" s="265" t="s">
        <v>3</v>
      </c>
      <c r="V19" s="266" t="s">
        <v>43</v>
      </c>
      <c r="W19" s="267" t="s">
        <v>3</v>
      </c>
      <c r="X19" s="15" t="s">
        <v>3</v>
      </c>
      <c r="Y19" s="266" t="s">
        <v>3</v>
      </c>
      <c r="Z19" s="264" t="s">
        <v>135</v>
      </c>
      <c r="AA19" s="15" t="s">
        <v>3</v>
      </c>
      <c r="AB19" s="15" t="s">
        <v>43</v>
      </c>
      <c r="AC19" s="267" t="s">
        <v>3</v>
      </c>
      <c r="AD19" s="246"/>
      <c r="AE19" s="16" t="s">
        <v>1</v>
      </c>
      <c r="AF19" s="958"/>
      <c r="AG19" s="958"/>
      <c r="AH19" s="222"/>
      <c r="AI19" s="9"/>
      <c r="AJ19" s="9"/>
    </row>
    <row r="20" spans="1:36" s="247" customFormat="1" ht="80" customHeight="1" thickBot="1">
      <c r="A20" s="558"/>
      <c r="B20" s="559" t="s">
        <v>899</v>
      </c>
      <c r="C20" s="560" t="s">
        <v>898</v>
      </c>
      <c r="D20" s="561">
        <v>2025</v>
      </c>
      <c r="E20" s="569">
        <v>250285</v>
      </c>
      <c r="F20" s="569">
        <v>150</v>
      </c>
      <c r="G20" s="24" t="s">
        <v>900</v>
      </c>
      <c r="H20" s="889" t="s">
        <v>936</v>
      </c>
      <c r="I20" s="25" t="s">
        <v>908</v>
      </c>
      <c r="J20" s="24" t="s">
        <v>914</v>
      </c>
      <c r="K20" s="909" t="s">
        <v>927</v>
      </c>
      <c r="L20" s="911" t="s">
        <v>147</v>
      </c>
      <c r="M20" s="569">
        <v>250285</v>
      </c>
      <c r="N20" s="14" t="s">
        <v>10</v>
      </c>
      <c r="O20" s="26" t="s">
        <v>945</v>
      </c>
      <c r="P20" s="24" t="s">
        <v>985</v>
      </c>
      <c r="Q20" s="584" t="s">
        <v>166</v>
      </c>
      <c r="R20" s="250" t="s">
        <v>153</v>
      </c>
      <c r="S20" s="14" t="s">
        <v>10</v>
      </c>
      <c r="T20" s="245"/>
      <c r="U20" s="265" t="s">
        <v>3</v>
      </c>
      <c r="V20" s="266" t="s">
        <v>43</v>
      </c>
      <c r="W20" s="267" t="s">
        <v>4</v>
      </c>
      <c r="X20" s="15" t="s">
        <v>3</v>
      </c>
      <c r="Y20" s="266" t="s">
        <v>3</v>
      </c>
      <c r="Z20" s="264" t="s">
        <v>3</v>
      </c>
      <c r="AA20" s="15" t="s">
        <v>3</v>
      </c>
      <c r="AB20" s="15" t="s">
        <v>3</v>
      </c>
      <c r="AC20" s="267" t="s">
        <v>3</v>
      </c>
      <c r="AD20" s="246"/>
      <c r="AE20" s="16" t="s">
        <v>1</v>
      </c>
      <c r="AF20" s="958"/>
      <c r="AG20" s="958"/>
      <c r="AH20" s="222"/>
      <c r="AI20" s="9"/>
      <c r="AJ20" s="9"/>
    </row>
    <row r="21" spans="1:36" s="247" customFormat="1" ht="80" customHeight="1" thickBot="1">
      <c r="A21" s="558"/>
      <c r="B21" s="559" t="s">
        <v>899</v>
      </c>
      <c r="C21" s="560" t="s">
        <v>898</v>
      </c>
      <c r="D21" s="561">
        <v>2025</v>
      </c>
      <c r="E21" s="569">
        <v>250287</v>
      </c>
      <c r="F21" s="569">
        <v>163</v>
      </c>
      <c r="G21" s="24" t="s">
        <v>900</v>
      </c>
      <c r="H21" s="889" t="s">
        <v>937</v>
      </c>
      <c r="I21" s="25" t="s">
        <v>909</v>
      </c>
      <c r="J21" s="24" t="s">
        <v>918</v>
      </c>
      <c r="K21" s="957" t="s">
        <v>928</v>
      </c>
      <c r="L21" s="911" t="s">
        <v>147</v>
      </c>
      <c r="M21" s="569">
        <v>250287</v>
      </c>
      <c r="N21" s="14" t="s">
        <v>7</v>
      </c>
      <c r="O21" s="26" t="s">
        <v>947</v>
      </c>
      <c r="P21" s="24" t="s">
        <v>948</v>
      </c>
      <c r="Q21" s="584" t="s">
        <v>153</v>
      </c>
      <c r="R21" s="250" t="s">
        <v>153</v>
      </c>
      <c r="S21" s="14" t="s">
        <v>7</v>
      </c>
      <c r="T21" s="245"/>
      <c r="U21" s="265" t="s">
        <v>67</v>
      </c>
      <c r="V21" s="266" t="s">
        <v>67</v>
      </c>
      <c r="W21" s="267" t="s">
        <v>67</v>
      </c>
      <c r="X21" s="15" t="s">
        <v>3</v>
      </c>
      <c r="Y21" s="266" t="s">
        <v>43</v>
      </c>
      <c r="Z21" s="264" t="s">
        <v>43</v>
      </c>
      <c r="AA21" s="15" t="s">
        <v>3</v>
      </c>
      <c r="AB21" s="15" t="s">
        <v>3</v>
      </c>
      <c r="AC21" s="267" t="s">
        <v>3</v>
      </c>
      <c r="AD21" s="246"/>
      <c r="AE21" s="16" t="s">
        <v>0</v>
      </c>
      <c r="AF21" s="958"/>
      <c r="AG21" s="958"/>
      <c r="AH21" s="222"/>
      <c r="AI21" s="9"/>
      <c r="AJ21" s="9"/>
    </row>
    <row r="22" spans="1:36" s="247" customFormat="1" ht="80" customHeight="1" thickBot="1">
      <c r="A22" s="558"/>
      <c r="B22" s="559" t="s">
        <v>899</v>
      </c>
      <c r="C22" s="560" t="s">
        <v>898</v>
      </c>
      <c r="D22" s="561">
        <v>2025</v>
      </c>
      <c r="E22" s="569">
        <v>250289</v>
      </c>
      <c r="F22" s="569">
        <v>166</v>
      </c>
      <c r="G22" s="24" t="s">
        <v>900</v>
      </c>
      <c r="H22" s="889" t="s">
        <v>937</v>
      </c>
      <c r="I22" s="25" t="s">
        <v>910</v>
      </c>
      <c r="J22" s="24" t="s">
        <v>919</v>
      </c>
      <c r="K22" s="957" t="s">
        <v>929</v>
      </c>
      <c r="L22" s="911" t="s">
        <v>147</v>
      </c>
      <c r="M22" s="569">
        <v>250289</v>
      </c>
      <c r="N22" s="14" t="s">
        <v>10</v>
      </c>
      <c r="O22" s="26" t="s">
        <v>962</v>
      </c>
      <c r="P22" s="24" t="s">
        <v>986</v>
      </c>
      <c r="Q22" s="584" t="s">
        <v>153</v>
      </c>
      <c r="R22" s="250" t="s">
        <v>153</v>
      </c>
      <c r="S22" s="14" t="s">
        <v>10</v>
      </c>
      <c r="T22" s="245"/>
      <c r="U22" s="265" t="s">
        <v>3</v>
      </c>
      <c r="V22" s="266" t="s">
        <v>67</v>
      </c>
      <c r="W22" s="267" t="s">
        <v>4</v>
      </c>
      <c r="X22" s="15" t="s">
        <v>3</v>
      </c>
      <c r="Y22" s="266" t="s">
        <v>3</v>
      </c>
      <c r="Z22" s="264" t="s">
        <v>3</v>
      </c>
      <c r="AA22" s="15" t="s">
        <v>3</v>
      </c>
      <c r="AB22" s="15" t="s">
        <v>3</v>
      </c>
      <c r="AC22" s="267" t="s">
        <v>3</v>
      </c>
      <c r="AD22" s="246"/>
      <c r="AE22" s="16" t="s">
        <v>10</v>
      </c>
      <c r="AF22" s="958"/>
      <c r="AG22" s="958"/>
      <c r="AH22" s="222"/>
      <c r="AI22" s="9"/>
      <c r="AJ22" s="9"/>
    </row>
    <row r="23" spans="1:36" s="247" customFormat="1" ht="80" customHeight="1" thickBot="1">
      <c r="A23" s="558"/>
      <c r="B23" s="559" t="s">
        <v>899</v>
      </c>
      <c r="C23" s="560" t="s">
        <v>898</v>
      </c>
      <c r="D23" s="561">
        <v>2025</v>
      </c>
      <c r="E23" s="569">
        <v>250290</v>
      </c>
      <c r="F23" s="569">
        <v>170</v>
      </c>
      <c r="G23" s="24" t="s">
        <v>900</v>
      </c>
      <c r="H23" s="889" t="s">
        <v>937</v>
      </c>
      <c r="I23" s="25" t="s">
        <v>911</v>
      </c>
      <c r="J23" s="24" t="s">
        <v>920</v>
      </c>
      <c r="K23" s="909" t="s">
        <v>930</v>
      </c>
      <c r="L23" s="911" t="s">
        <v>147</v>
      </c>
      <c r="M23" s="569">
        <v>250290</v>
      </c>
      <c r="N23" s="14" t="s">
        <v>1</v>
      </c>
      <c r="O23" s="26" t="s">
        <v>963</v>
      </c>
      <c r="P23" s="24" t="s">
        <v>978</v>
      </c>
      <c r="Q23" s="584" t="s">
        <v>170</v>
      </c>
      <c r="R23" s="250" t="s">
        <v>159</v>
      </c>
      <c r="S23" s="14" t="s">
        <v>1</v>
      </c>
      <c r="T23" s="245"/>
      <c r="U23" s="265" t="s">
        <v>3</v>
      </c>
      <c r="V23" s="266" t="s">
        <v>3</v>
      </c>
      <c r="W23" s="267" t="s">
        <v>4</v>
      </c>
      <c r="X23" s="15" t="s">
        <v>3</v>
      </c>
      <c r="Y23" s="266" t="s">
        <v>4</v>
      </c>
      <c r="Z23" s="264" t="s">
        <v>43</v>
      </c>
      <c r="AA23" s="15" t="s">
        <v>4</v>
      </c>
      <c r="AB23" s="15" t="s">
        <v>2</v>
      </c>
      <c r="AC23" s="267" t="s">
        <v>3</v>
      </c>
      <c r="AD23" s="246"/>
      <c r="AE23" s="16" t="s">
        <v>1</v>
      </c>
      <c r="AF23" s="958"/>
      <c r="AG23" s="958"/>
      <c r="AH23" s="222"/>
      <c r="AI23" s="9"/>
      <c r="AJ23" s="9"/>
    </row>
    <row r="24" spans="1:36" ht="200" customHeight="1">
      <c r="A24" s="223"/>
      <c r="B24" s="223"/>
      <c r="C24" s="223"/>
      <c r="D24" s="223"/>
      <c r="E24" s="558"/>
      <c r="F24" s="558"/>
      <c r="G24" s="558"/>
      <c r="H24" s="558"/>
      <c r="I24" s="558"/>
      <c r="J24" s="558"/>
      <c r="K24" s="558"/>
      <c r="L24" s="558"/>
      <c r="M24" s="558"/>
      <c r="N24" s="18"/>
      <c r="O24" s="18"/>
      <c r="P24" s="18"/>
      <c r="Q24" s="248"/>
      <c r="R24" s="248"/>
      <c r="S24" s="18"/>
      <c r="T24" s="18"/>
      <c r="U24" s="18"/>
      <c r="V24" s="18"/>
      <c r="W24" s="18"/>
      <c r="X24" s="18"/>
      <c r="Y24" s="18"/>
      <c r="Z24" s="18"/>
      <c r="AA24" s="18"/>
      <c r="AB24" s="18"/>
      <c r="AC24" s="18"/>
      <c r="AD24" s="18"/>
      <c r="AE24" s="18"/>
      <c r="AF24" s="18"/>
      <c r="AG24" s="18"/>
      <c r="AH24" s="18"/>
      <c r="AI24" s="18"/>
      <c r="AJ24" s="18"/>
    </row>
    <row r="25" spans="1:36" ht="200" customHeight="1">
      <c r="A25" s="223"/>
      <c r="B25" s="223"/>
      <c r="C25" s="223"/>
      <c r="D25" s="223"/>
      <c r="E25" s="558"/>
      <c r="F25" s="558"/>
      <c r="G25" s="558"/>
      <c r="H25" s="558"/>
      <c r="I25" s="558"/>
      <c r="J25" s="558"/>
      <c r="K25" s="558"/>
      <c r="L25" s="558"/>
      <c r="M25" s="558"/>
      <c r="N25" s="18"/>
      <c r="O25" s="18"/>
      <c r="P25" s="18"/>
      <c r="Q25" s="248"/>
      <c r="R25" s="248"/>
      <c r="S25" s="18"/>
      <c r="T25" s="18"/>
      <c r="U25" s="18"/>
      <c r="V25" s="18"/>
      <c r="W25" s="18"/>
      <c r="X25" s="18"/>
      <c r="Y25" s="18"/>
      <c r="Z25" s="18"/>
      <c r="AA25" s="18"/>
      <c r="AB25" s="18"/>
      <c r="AC25" s="18"/>
      <c r="AD25" s="18"/>
      <c r="AE25" s="18"/>
      <c r="AF25" s="18"/>
      <c r="AG25" s="18"/>
      <c r="AH25" s="18"/>
      <c r="AI25" s="18"/>
      <c r="AJ25" s="18"/>
    </row>
    <row r="26" spans="1:36" ht="200" customHeight="1">
      <c r="A26" s="223"/>
      <c r="B26" s="223"/>
      <c r="C26" s="223"/>
      <c r="D26" s="223"/>
      <c r="E26" s="558"/>
      <c r="F26" s="558"/>
      <c r="G26" s="558"/>
      <c r="H26" s="558"/>
      <c r="I26" s="558"/>
      <c r="J26" s="558"/>
      <c r="K26" s="558"/>
      <c r="L26" s="558"/>
      <c r="M26" s="558"/>
      <c r="N26" s="18"/>
      <c r="O26" s="18"/>
      <c r="P26" s="18"/>
      <c r="Q26" s="248"/>
      <c r="R26" s="248"/>
      <c r="S26" s="18"/>
      <c r="T26" s="18"/>
      <c r="U26" s="18"/>
      <c r="V26" s="18"/>
      <c r="W26" s="18"/>
      <c r="X26" s="18"/>
      <c r="Y26" s="18"/>
      <c r="Z26" s="18"/>
      <c r="AA26" s="18"/>
      <c r="AB26" s="18"/>
      <c r="AC26" s="18"/>
      <c r="AD26" s="18"/>
      <c r="AE26" s="18"/>
      <c r="AF26" s="18"/>
      <c r="AG26" s="18"/>
      <c r="AH26" s="18"/>
      <c r="AI26" s="18"/>
      <c r="AJ26" s="18"/>
    </row>
  </sheetData>
  <autoFilter ref="E10:AG10" xr:uid="{00000000-0009-0000-0000-000002000000}">
    <sortState ref="E11:AG23">
      <sortCondition ref="F10"/>
    </sortState>
  </autoFilter>
  <mergeCells count="4">
    <mergeCell ref="G8:M8"/>
    <mergeCell ref="N8:S8"/>
    <mergeCell ref="U8:AC8"/>
    <mergeCell ref="AE8:AG8"/>
  </mergeCells>
  <conditionalFormatting sqref="N11">
    <cfRule type="containsText" dxfId="100" priority="507" operator="containsText" text="RE">
      <formula>NOT(ISERROR(SEARCH("RE",N11)))</formula>
    </cfRule>
    <cfRule type="containsText" dxfId="99" priority="508" operator="containsText" text="CR">
      <formula>NOT(ISERROR(SEARCH("CR",N11)))</formula>
    </cfRule>
    <cfRule type="containsText" dxfId="98" priority="509" operator="containsText" text="EN">
      <formula>NOT(ISERROR(SEARCH("EN",N11)))</formula>
    </cfRule>
    <cfRule type="containsText" dxfId="97" priority="510" operator="containsText" text="VU">
      <formula>NOT(ISERROR(SEARCH("VU",N11)))</formula>
    </cfRule>
    <cfRule type="containsText" dxfId="96" priority="511" operator="containsText" text="NT">
      <formula>NOT(ISERROR(SEARCH("NT",N11)))</formula>
    </cfRule>
    <cfRule type="containsText" dxfId="95" priority="512" operator="containsText" text="LC">
      <formula>NOT(ISERROR(SEARCH("LC",N11)))</formula>
    </cfRule>
    <cfRule type="containsText" dxfId="94" priority="519" operator="containsText" text="DD">
      <formula>NOT(ISERROR(SEARCH("DD",N11)))</formula>
    </cfRule>
    <cfRule type="containsText" dxfId="93" priority="520" operator="containsText" text="NA">
      <formula>NOT(ISERROR(SEARCH("NA",N11)))</formula>
    </cfRule>
  </conditionalFormatting>
  <conditionalFormatting sqref="U11:AC23">
    <cfRule type="cellIs" dxfId="92" priority="273" stopIfTrue="1" operator="equal">
      <formula>"?"</formula>
    </cfRule>
    <cfRule type="containsText" dxfId="91" priority="274" stopIfTrue="1" operator="containsText" text="˚">
      <formula>NOT(ISERROR(SEARCH("˚",U11)))</formula>
    </cfRule>
    <cfRule type="containsText" dxfId="90" priority="275" stopIfTrue="1" operator="containsText" text="ĭ">
      <formula>NOT(ISERROR(SEARCH("ĭ",U11)))</formula>
    </cfRule>
    <cfRule type="containsText" dxfId="89" priority="276" stopIfTrue="1" operator="containsText" text="ï">
      <formula>NOT(ISERROR(SEARCH("ï",U11)))</formula>
    </cfRule>
    <cfRule type="expression" dxfId="88" priority="277">
      <formula>$S11="RE"</formula>
    </cfRule>
    <cfRule type="expression" dxfId="87" priority="278">
      <formula>AND($S11="CR",OR(U11="Φ",U11="↓",U11="†?"))</formula>
    </cfRule>
    <cfRule type="expression" dxfId="86" priority="279">
      <formula>AND($S11="EN",OR(U11="Φ",U11="↓",U11="†?"))</formula>
    </cfRule>
    <cfRule type="expression" dxfId="85" priority="280">
      <formula>AND($S11="VU",OR(U11="Φ",U11="↓",U11="†?"))</formula>
    </cfRule>
    <cfRule type="expression" dxfId="84" priority="281">
      <formula>AND($S11="NT",OR(U11="Φ",U11="↓",U11="†?"))</formula>
    </cfRule>
    <cfRule type="expression" dxfId="83" priority="282">
      <formula>AND($S11="LC",OR(U11="Φ",U11="↓",U11="†?"))</formula>
    </cfRule>
    <cfRule type="expression" dxfId="82" priority="283">
      <formula>AND($S11="DD",OR(U11="Φ",U11="↓",U11="†?"))</formula>
    </cfRule>
    <cfRule type="expression" dxfId="81" priority="284">
      <formula>AND($S11="NA",OR(U11="Φ",U11="↓",U11="†?"))</formula>
    </cfRule>
    <cfRule type="expression" dxfId="80" priority="285">
      <formula>AND($S11="RE",OR(U11="•",U11="†"))</formula>
    </cfRule>
    <cfRule type="expression" dxfId="79" priority="286">
      <formula>AND($S11="CR",OR(U11="•",U11="†",U11="†?"))</formula>
    </cfRule>
    <cfRule type="expression" dxfId="78" priority="287">
      <formula>AND($S11="EN",OR(U11="•",U11="†",U11="†?"))</formula>
    </cfRule>
    <cfRule type="expression" dxfId="77" priority="288">
      <formula>AND($S11="VU",OR(U11="•",U11="†",U11="†?"))</formula>
    </cfRule>
    <cfRule type="expression" dxfId="76" priority="289">
      <formula>AND($S11="NT",OR(U11="•",U11="†",U11="†?"))</formula>
    </cfRule>
    <cfRule type="expression" dxfId="75" priority="290">
      <formula>AND($S11="LC",OR(U11="•",U11="†",U11="†?"))</formula>
    </cfRule>
    <cfRule type="expression" dxfId="74" priority="291">
      <formula>AND($S11="DD",OR(U11="•",U11="†"))</formula>
    </cfRule>
    <cfRule type="expression" dxfId="73" priority="292">
      <formula>AND($S11="NA",OR(U11="•",U11="†"))</formula>
    </cfRule>
  </conditionalFormatting>
  <conditionalFormatting sqref="AE11">
    <cfRule type="containsText" dxfId="72" priority="200" operator="containsText" text="RE">
      <formula>NOT(ISERROR(SEARCH("RE",AE11)))</formula>
    </cfRule>
    <cfRule type="containsText" dxfId="71" priority="201" operator="containsText" text="CR">
      <formula>NOT(ISERROR(SEARCH("CR",AE11)))</formula>
    </cfRule>
    <cfRule type="containsText" dxfId="70" priority="202" operator="containsText" text="EN">
      <formula>NOT(ISERROR(SEARCH("EN",AE11)))</formula>
    </cfRule>
    <cfRule type="containsText" dxfId="69" priority="203" operator="containsText" text="VU">
      <formula>NOT(ISERROR(SEARCH("VU",AE11)))</formula>
    </cfRule>
    <cfRule type="containsText" dxfId="68" priority="204" operator="containsText" text="NT">
      <formula>NOT(ISERROR(SEARCH("NT",AE11)))</formula>
    </cfRule>
    <cfRule type="containsText" dxfId="67" priority="205" operator="containsText" text="LC">
      <formula>NOT(ISERROR(SEARCH("LC",AE11)))</formula>
    </cfRule>
    <cfRule type="containsText" dxfId="66" priority="206" operator="containsText" text="DD">
      <formula>NOT(ISERROR(SEARCH("DD",AE11)))</formula>
    </cfRule>
    <cfRule type="containsText" dxfId="65" priority="207" operator="containsText" text="NA">
      <formula>NOT(ISERROR(SEARCH("NA",AE11)))</formula>
    </cfRule>
  </conditionalFormatting>
  <conditionalFormatting sqref="N12:N23">
    <cfRule type="containsText" dxfId="64" priority="57" operator="containsText" text="RE">
      <formula>NOT(ISERROR(SEARCH("RE",N12)))</formula>
    </cfRule>
    <cfRule type="containsText" dxfId="63" priority="58" operator="containsText" text="CR">
      <formula>NOT(ISERROR(SEARCH("CR",N12)))</formula>
    </cfRule>
    <cfRule type="containsText" dxfId="62" priority="59" operator="containsText" text="EN">
      <formula>NOT(ISERROR(SEARCH("EN",N12)))</formula>
    </cfRule>
    <cfRule type="containsText" dxfId="61" priority="60" operator="containsText" text="VU">
      <formula>NOT(ISERROR(SEARCH("VU",N12)))</formula>
    </cfRule>
    <cfRule type="containsText" dxfId="60" priority="61" operator="containsText" text="NT">
      <formula>NOT(ISERROR(SEARCH("NT",N12)))</formula>
    </cfRule>
    <cfRule type="containsText" dxfId="59" priority="62" operator="containsText" text="LC">
      <formula>NOT(ISERROR(SEARCH("LC",N12)))</formula>
    </cfRule>
    <cfRule type="containsText" dxfId="58" priority="63" operator="containsText" text="DD">
      <formula>NOT(ISERROR(SEARCH("DD",N12)))</formula>
    </cfRule>
    <cfRule type="containsText" dxfId="57" priority="64" operator="containsText" text="NA">
      <formula>NOT(ISERROR(SEARCH("NA",N12)))</formula>
    </cfRule>
  </conditionalFormatting>
  <conditionalFormatting sqref="S11">
    <cfRule type="containsText" dxfId="56" priority="49" operator="containsText" text="RE">
      <formula>NOT(ISERROR(SEARCH("RE",S11)))</formula>
    </cfRule>
    <cfRule type="containsText" dxfId="55" priority="50" operator="containsText" text="CR">
      <formula>NOT(ISERROR(SEARCH("CR",S11)))</formula>
    </cfRule>
    <cfRule type="containsText" dxfId="54" priority="51" operator="containsText" text="EN">
      <formula>NOT(ISERROR(SEARCH("EN",S11)))</formula>
    </cfRule>
    <cfRule type="containsText" dxfId="53" priority="52" operator="containsText" text="VU">
      <formula>NOT(ISERROR(SEARCH("VU",S11)))</formula>
    </cfRule>
    <cfRule type="containsText" dxfId="52" priority="53" operator="containsText" text="NT">
      <formula>NOT(ISERROR(SEARCH("NT",S11)))</formula>
    </cfRule>
    <cfRule type="containsText" dxfId="51" priority="54" operator="containsText" text="LC">
      <formula>NOT(ISERROR(SEARCH("LC",S11)))</formula>
    </cfRule>
    <cfRule type="containsText" dxfId="50" priority="55" operator="containsText" text="DD">
      <formula>NOT(ISERROR(SEARCH("DD",S11)))</formula>
    </cfRule>
    <cfRule type="containsText" dxfId="49" priority="56" operator="containsText" text="NA">
      <formula>NOT(ISERROR(SEARCH("NA",S11)))</formula>
    </cfRule>
  </conditionalFormatting>
  <conditionalFormatting sqref="S12:S23">
    <cfRule type="containsText" dxfId="48" priority="41" operator="containsText" text="RE">
      <formula>NOT(ISERROR(SEARCH("RE",S12)))</formula>
    </cfRule>
    <cfRule type="containsText" dxfId="47" priority="42" operator="containsText" text="CR">
      <formula>NOT(ISERROR(SEARCH("CR",S12)))</formula>
    </cfRule>
    <cfRule type="containsText" dxfId="46" priority="43" operator="containsText" text="EN">
      <formula>NOT(ISERROR(SEARCH("EN",S12)))</formula>
    </cfRule>
    <cfRule type="containsText" dxfId="45" priority="44" operator="containsText" text="VU">
      <formula>NOT(ISERROR(SEARCH("VU",S12)))</formula>
    </cfRule>
    <cfRule type="containsText" dxfId="44" priority="45" operator="containsText" text="NT">
      <formula>NOT(ISERROR(SEARCH("NT",S12)))</formula>
    </cfRule>
    <cfRule type="containsText" dxfId="43" priority="46" operator="containsText" text="LC">
      <formula>NOT(ISERROR(SEARCH("LC",S12)))</formula>
    </cfRule>
    <cfRule type="containsText" dxfId="42" priority="47" operator="containsText" text="DD">
      <formula>NOT(ISERROR(SEARCH("DD",S12)))</formula>
    </cfRule>
    <cfRule type="containsText" dxfId="41" priority="48" operator="containsText" text="NA">
      <formula>NOT(ISERROR(SEARCH("NA",S12)))</formula>
    </cfRule>
  </conditionalFormatting>
  <conditionalFormatting sqref="AE12:AE14 AE17:AE23">
    <cfRule type="containsText" dxfId="40" priority="33" operator="containsText" text="RE">
      <formula>NOT(ISERROR(SEARCH("RE",AE12)))</formula>
    </cfRule>
    <cfRule type="containsText" dxfId="39" priority="34" operator="containsText" text="CR">
      <formula>NOT(ISERROR(SEARCH("CR",AE12)))</formula>
    </cfRule>
    <cfRule type="containsText" dxfId="38" priority="35" operator="containsText" text="EN">
      <formula>NOT(ISERROR(SEARCH("EN",AE12)))</formula>
    </cfRule>
    <cfRule type="containsText" dxfId="37" priority="36" operator="containsText" text="VU">
      <formula>NOT(ISERROR(SEARCH("VU",AE12)))</formula>
    </cfRule>
    <cfRule type="containsText" dxfId="36" priority="37" operator="containsText" text="NT">
      <formula>NOT(ISERROR(SEARCH("NT",AE12)))</formula>
    </cfRule>
    <cfRule type="containsText" dxfId="35" priority="38" operator="containsText" text="LC">
      <formula>NOT(ISERROR(SEARCH("LC",AE12)))</formula>
    </cfRule>
    <cfRule type="containsText" dxfId="34" priority="39" operator="containsText" text="DD">
      <formula>NOT(ISERROR(SEARCH("DD",AE12)))</formula>
    </cfRule>
    <cfRule type="containsText" dxfId="33" priority="40" operator="containsText" text="NA">
      <formula>NOT(ISERROR(SEARCH("NA",AE12)))</formula>
    </cfRule>
  </conditionalFormatting>
  <conditionalFormatting sqref="AF11">
    <cfRule type="containsText" dxfId="32" priority="25" operator="containsText" text="RE">
      <formula>NOT(ISERROR(SEARCH("RE",AF11)))</formula>
    </cfRule>
    <cfRule type="containsText" dxfId="31" priority="26" operator="containsText" text="CR">
      <formula>NOT(ISERROR(SEARCH("CR",AF11)))</formula>
    </cfRule>
    <cfRule type="containsText" dxfId="30" priority="27" operator="containsText" text="EN">
      <formula>NOT(ISERROR(SEARCH("EN",AF11)))</formula>
    </cfRule>
    <cfRule type="containsText" dxfId="29" priority="28" operator="containsText" text="VU">
      <formula>NOT(ISERROR(SEARCH("VU",AF11)))</formula>
    </cfRule>
    <cfRule type="containsText" dxfId="28" priority="29" operator="containsText" text="NT">
      <formula>NOT(ISERROR(SEARCH("NT",AF11)))</formula>
    </cfRule>
    <cfRule type="containsText" dxfId="27" priority="30" operator="containsText" text="LC">
      <formula>NOT(ISERROR(SEARCH("LC",AF11)))</formula>
    </cfRule>
    <cfRule type="containsText" dxfId="26" priority="31" operator="containsText" text="DD">
      <formula>NOT(ISERROR(SEARCH("DD",AF11)))</formula>
    </cfRule>
    <cfRule type="containsText" dxfId="25" priority="32" operator="containsText" text="NA">
      <formula>NOT(ISERROR(SEARCH("NA",AF11)))</formula>
    </cfRule>
  </conditionalFormatting>
  <conditionalFormatting sqref="AG11:AG23">
    <cfRule type="containsText" dxfId="24" priority="17" operator="containsText" text="RE">
      <formula>NOT(ISERROR(SEARCH("RE",AG11)))</formula>
    </cfRule>
    <cfRule type="containsText" dxfId="23" priority="18" operator="containsText" text="CR">
      <formula>NOT(ISERROR(SEARCH("CR",AG11)))</formula>
    </cfRule>
    <cfRule type="containsText" dxfId="22" priority="19" operator="containsText" text="EN">
      <formula>NOT(ISERROR(SEARCH("EN",AG11)))</formula>
    </cfRule>
    <cfRule type="containsText" dxfId="21" priority="20" operator="containsText" text="VU">
      <formula>NOT(ISERROR(SEARCH("VU",AG11)))</formula>
    </cfRule>
    <cfRule type="containsText" dxfId="20" priority="21" operator="containsText" text="NT">
      <formula>NOT(ISERROR(SEARCH("NT",AG11)))</formula>
    </cfRule>
    <cfRule type="containsText" dxfId="19" priority="22" operator="containsText" text="LC">
      <formula>NOT(ISERROR(SEARCH("LC",AG11)))</formula>
    </cfRule>
    <cfRule type="containsText" dxfId="18" priority="23" operator="containsText" text="DD">
      <formula>NOT(ISERROR(SEARCH("DD",AG11)))</formula>
    </cfRule>
    <cfRule type="containsText" dxfId="17" priority="24" operator="containsText" text="NA">
      <formula>NOT(ISERROR(SEARCH("NA",AG11)))</formula>
    </cfRule>
  </conditionalFormatting>
  <conditionalFormatting sqref="AF12:AF23">
    <cfRule type="containsText" dxfId="16" priority="9" operator="containsText" text="RE">
      <formula>NOT(ISERROR(SEARCH("RE",AF12)))</formula>
    </cfRule>
    <cfRule type="containsText" dxfId="15" priority="10" operator="containsText" text="CR">
      <formula>NOT(ISERROR(SEARCH("CR",AF12)))</formula>
    </cfRule>
    <cfRule type="containsText" dxfId="14" priority="11" operator="containsText" text="EN">
      <formula>NOT(ISERROR(SEARCH("EN",AF12)))</formula>
    </cfRule>
    <cfRule type="containsText" dxfId="13" priority="12" operator="containsText" text="VU">
      <formula>NOT(ISERROR(SEARCH("VU",AF12)))</formula>
    </cfRule>
    <cfRule type="containsText" dxfId="12" priority="13" operator="containsText" text="NT">
      <formula>NOT(ISERROR(SEARCH("NT",AF12)))</formula>
    </cfRule>
    <cfRule type="containsText" dxfId="11" priority="14" operator="containsText" text="LC">
      <formula>NOT(ISERROR(SEARCH("LC",AF12)))</formula>
    </cfRule>
    <cfRule type="containsText" dxfId="10" priority="15" operator="containsText" text="DD">
      <formula>NOT(ISERROR(SEARCH("DD",AF12)))</formula>
    </cfRule>
    <cfRule type="containsText" dxfId="9" priority="16" operator="containsText" text="NA">
      <formula>NOT(ISERROR(SEARCH("NA",AF12)))</formula>
    </cfRule>
  </conditionalFormatting>
  <conditionalFormatting sqref="AE15:AE16">
    <cfRule type="containsText" dxfId="8" priority="1" operator="containsText" text="RE">
      <formula>NOT(ISERROR(SEARCH("RE",AE15)))</formula>
    </cfRule>
    <cfRule type="containsText" dxfId="7" priority="2" operator="containsText" text="CR">
      <formula>NOT(ISERROR(SEARCH("CR",AE15)))</formula>
    </cfRule>
    <cfRule type="containsText" dxfId="6" priority="3" operator="containsText" text="EN">
      <formula>NOT(ISERROR(SEARCH("EN",AE15)))</formula>
    </cfRule>
    <cfRule type="containsText" dxfId="5" priority="4" operator="containsText" text="VU">
      <formula>NOT(ISERROR(SEARCH("VU",AE15)))</formula>
    </cfRule>
    <cfRule type="containsText" dxfId="4" priority="5" operator="containsText" text="NT">
      <formula>NOT(ISERROR(SEARCH("NT",AE15)))</formula>
    </cfRule>
    <cfRule type="containsText" dxfId="3" priority="6" operator="containsText" text="LC">
      <formula>NOT(ISERROR(SEARCH("LC",AE15)))</formula>
    </cfRule>
    <cfRule type="containsText" dxfId="2" priority="7" operator="containsText" text="DD">
      <formula>NOT(ISERROR(SEARCH("DD",AE15)))</formula>
    </cfRule>
    <cfRule type="containsText" dxfId="1" priority="8" operator="containsText" text="NA">
      <formula>NOT(ISERROR(SEARCH("NA",AE15)))</formula>
    </cfRule>
  </conditionalFormatting>
  <dataValidations count="3">
    <dataValidation type="list" allowBlank="1" showInputMessage="1" showErrorMessage="1" sqref="U11:AC23" xr:uid="{00000000-0002-0000-0200-000000000000}">
      <formula1>"•,Φ,↓,†,ĭ,ï,˚,?,-,˚?,†˚,†?,•ĭ"</formula1>
    </dataValidation>
    <dataValidation type="list" allowBlank="1" showInputMessage="1" showErrorMessage="1" sqref="Q11:Q23" xr:uid="{00000000-0002-0000-0200-000001000000}">
      <formula1>"↘,↗,∘↗,→,↘→,↗→,↘?,↗?,→?,?,NE"</formula1>
    </dataValidation>
    <dataValidation type="list" allowBlank="1" showInputMessage="1" showErrorMessage="1" sqref="R11:R23" xr:uid="{00000000-0002-0000-0200-000002000000}">
      <formula1>"?,↘,↗,→,NE"</formula1>
    </dataValidation>
  </dataValidations>
  <printOptions horizontalCentered="1"/>
  <pageMargins left="0" right="0" top="0" bottom="0" header="0" footer="0.51181102362204722"/>
  <pageSetup paperSize="9" scale="30" fitToHeight="20" orientation="landscape" r:id="rId1"/>
  <headerFooter>
    <oddFooter>&amp;C&amp;"Calibri,Normal"&amp;K000000Liste rouge des Papillons de jour (Rhopalocères et Zygènes) du Grand Est - Page &amp;P de &amp;N</oddFooter>
  </headerFooter>
  <extLst>
    <ext xmlns:x14="http://schemas.microsoft.com/office/spreadsheetml/2009/9/main" uri="{78C0D931-6437-407d-A8EE-F0AAD7539E65}">
      <x14:conditionalFormattings>
        <x14:conditionalFormatting xmlns:xm="http://schemas.microsoft.com/office/excel/2006/main">
          <x14:cfRule type="containsText" priority="272" stopIfTrue="1" operator="containsText" id="{0D38C1D2-D13C-4C0D-B072-FB7D3ED7EF80}">
            <xm:f>NOT(ISERROR(SEARCH("-",U11)))</xm:f>
            <xm:f>"-"</xm:f>
            <x14:dxf>
              <font>
                <color theme="1" tint="0.499984740745262"/>
              </font>
              <fill>
                <patternFill>
                  <bgColor theme="0"/>
                </patternFill>
              </fill>
            </x14:dxf>
          </x14:cfRule>
          <xm:sqref>U11:AC23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K25"/>
  <sheetViews>
    <sheetView zoomScale="150" zoomScaleNormal="150" zoomScaleSheetLayoutView="115" workbookViewId="0">
      <selection activeCell="B4" sqref="B4"/>
    </sheetView>
  </sheetViews>
  <sheetFormatPr baseColWidth="10" defaultColWidth="10.83203125" defaultRowHeight="16"/>
  <cols>
    <col min="1" max="1" width="2.83203125" style="278" customWidth="1"/>
    <col min="2" max="2" width="11.6640625" style="285" customWidth="1"/>
    <col min="3" max="3" width="17.33203125" style="285" customWidth="1"/>
    <col min="4" max="4" width="26.5" style="284" bestFit="1" customWidth="1"/>
    <col min="5" max="5" width="38" style="283" customWidth="1"/>
    <col min="6" max="6" width="8.83203125" style="282" customWidth="1"/>
    <col min="7" max="7" width="12.6640625" style="281" customWidth="1"/>
    <col min="8" max="8" width="8.6640625" style="929" customWidth="1"/>
    <col min="9" max="9" width="100.83203125" style="280" customWidth="1"/>
    <col min="10" max="11" width="100.83203125" style="279" customWidth="1"/>
    <col min="12" max="16384" width="10.83203125" style="278"/>
  </cols>
  <sheetData>
    <row r="1" spans="1:11" s="229" customFormat="1" ht="50" customHeight="1">
      <c r="A1" s="227"/>
      <c r="B1" s="227" t="s">
        <v>27</v>
      </c>
      <c r="C1" s="227"/>
      <c r="D1" s="228"/>
      <c r="E1" s="227"/>
      <c r="F1" s="227"/>
      <c r="G1" s="227"/>
      <c r="H1" s="20"/>
      <c r="I1" s="227"/>
      <c r="J1" s="227"/>
      <c r="K1" s="3"/>
    </row>
    <row r="2" spans="1:11" s="233" customFormat="1" ht="50" customHeight="1">
      <c r="A2" s="6"/>
      <c r="B2" s="547" t="s">
        <v>892</v>
      </c>
      <c r="C2" s="6"/>
      <c r="D2" s="232"/>
      <c r="E2" s="231"/>
      <c r="F2" s="231"/>
      <c r="G2" s="231"/>
      <c r="H2" s="134"/>
      <c r="I2" s="231"/>
      <c r="J2" s="5"/>
      <c r="K2" s="5"/>
    </row>
    <row r="3" spans="1:11" s="140" customFormat="1" ht="20" customHeight="1">
      <c r="A3" s="138"/>
      <c r="B3" s="901" t="s">
        <v>886</v>
      </c>
      <c r="C3" s="138"/>
      <c r="D3" s="235"/>
      <c r="E3" s="138"/>
      <c r="F3" s="138"/>
      <c r="G3" s="139"/>
      <c r="H3" s="139"/>
      <c r="I3" s="139"/>
      <c r="J3" s="139"/>
      <c r="K3" s="139"/>
    </row>
    <row r="4" spans="1:11" s="140" customFormat="1" ht="20" customHeight="1">
      <c r="A4" s="138"/>
      <c r="B4" s="902" t="s">
        <v>987</v>
      </c>
      <c r="C4" s="138"/>
      <c r="D4" s="235"/>
      <c r="E4" s="138"/>
      <c r="F4" s="138"/>
      <c r="G4" s="139"/>
      <c r="H4" s="139"/>
      <c r="I4" s="139"/>
      <c r="J4" s="139"/>
      <c r="K4" s="139"/>
    </row>
    <row r="5" spans="1:11" ht="60" customHeight="1">
      <c r="A5" s="317"/>
      <c r="C5" s="532" t="s">
        <v>897</v>
      </c>
      <c r="D5" s="319"/>
      <c r="E5" s="319"/>
      <c r="F5" s="318"/>
      <c r="G5" s="317"/>
      <c r="H5" s="317"/>
      <c r="I5" s="316"/>
      <c r="J5" s="315"/>
      <c r="K5" s="286"/>
    </row>
    <row r="6" spans="1:11" ht="60" customHeight="1">
      <c r="A6" s="322"/>
      <c r="B6" s="313" t="s">
        <v>950</v>
      </c>
      <c r="C6" s="313" t="s">
        <v>63</v>
      </c>
      <c r="D6" s="313" t="s">
        <v>59</v>
      </c>
      <c r="E6" s="313" t="s">
        <v>60</v>
      </c>
      <c r="F6" s="314" t="s">
        <v>61</v>
      </c>
      <c r="G6" s="313" t="s">
        <v>22</v>
      </c>
      <c r="H6" s="930" t="s">
        <v>953</v>
      </c>
      <c r="I6" s="286"/>
      <c r="J6" s="286"/>
      <c r="K6" s="286"/>
    </row>
    <row r="7" spans="1:11" ht="30" customHeight="1" thickBot="1">
      <c r="A7" s="322"/>
      <c r="B7" s="525">
        <v>141</v>
      </c>
      <c r="C7" s="312" t="s">
        <v>900</v>
      </c>
      <c r="D7" s="311" t="s">
        <v>906</v>
      </c>
      <c r="E7" s="948" t="s">
        <v>925</v>
      </c>
      <c r="F7" s="935" t="s">
        <v>9</v>
      </c>
      <c r="G7" s="310"/>
      <c r="H7" s="921" t="s">
        <v>40</v>
      </c>
      <c r="I7" s="286"/>
      <c r="J7" s="286"/>
      <c r="K7" s="286"/>
    </row>
    <row r="8" spans="1:11" ht="30" customHeight="1">
      <c r="A8" s="322"/>
      <c r="B8" s="526">
        <v>150</v>
      </c>
      <c r="C8" s="298" t="s">
        <v>900</v>
      </c>
      <c r="D8" s="297" t="s">
        <v>908</v>
      </c>
      <c r="E8" s="946" t="s">
        <v>927</v>
      </c>
      <c r="F8" s="936" t="s">
        <v>10</v>
      </c>
      <c r="G8" s="296" t="s">
        <v>945</v>
      </c>
      <c r="H8" s="922" t="s">
        <v>153</v>
      </c>
      <c r="I8" s="286"/>
      <c r="J8" s="286"/>
      <c r="K8" s="286"/>
    </row>
    <row r="9" spans="1:11" ht="30" customHeight="1" thickBot="1">
      <c r="A9" s="322"/>
      <c r="B9" s="527">
        <v>166</v>
      </c>
      <c r="C9" s="309" t="s">
        <v>900</v>
      </c>
      <c r="D9" s="308" t="s">
        <v>910</v>
      </c>
      <c r="E9" s="950" t="s">
        <v>929</v>
      </c>
      <c r="F9" s="936" t="s">
        <v>10</v>
      </c>
      <c r="G9" s="307" t="s">
        <v>962</v>
      </c>
      <c r="H9" s="923" t="s">
        <v>153</v>
      </c>
      <c r="I9" s="286"/>
      <c r="J9" s="286"/>
      <c r="K9" s="286"/>
    </row>
    <row r="10" spans="1:11" ht="30" customHeight="1">
      <c r="A10" s="322"/>
      <c r="B10" s="526">
        <v>114</v>
      </c>
      <c r="C10" s="298" t="s">
        <v>900</v>
      </c>
      <c r="D10" s="297" t="s">
        <v>901</v>
      </c>
      <c r="E10" s="949" t="s">
        <v>921</v>
      </c>
      <c r="F10" s="937" t="s">
        <v>8</v>
      </c>
      <c r="G10" s="296" t="s">
        <v>941</v>
      </c>
      <c r="H10" s="922" t="s">
        <v>159</v>
      </c>
      <c r="I10" s="286"/>
      <c r="J10" s="286"/>
      <c r="K10" s="286"/>
    </row>
    <row r="11" spans="1:11" ht="30" customHeight="1" thickBot="1">
      <c r="A11" s="322"/>
      <c r="B11" s="528">
        <v>117</v>
      </c>
      <c r="C11" s="306" t="s">
        <v>900</v>
      </c>
      <c r="D11" s="305" t="s">
        <v>902</v>
      </c>
      <c r="E11" s="945" t="s">
        <v>922</v>
      </c>
      <c r="F11" s="937" t="s">
        <v>8</v>
      </c>
      <c r="G11" s="304" t="s">
        <v>945</v>
      </c>
      <c r="H11" s="924" t="s">
        <v>159</v>
      </c>
      <c r="I11" s="286"/>
      <c r="J11" s="286"/>
      <c r="K11" s="286"/>
    </row>
    <row r="12" spans="1:11" ht="30" customHeight="1">
      <c r="A12" s="322"/>
      <c r="B12" s="526">
        <v>128</v>
      </c>
      <c r="C12" s="298" t="s">
        <v>900</v>
      </c>
      <c r="D12" s="297" t="s">
        <v>905</v>
      </c>
      <c r="E12" s="949" t="s">
        <v>924</v>
      </c>
      <c r="F12" s="938" t="s">
        <v>7</v>
      </c>
      <c r="G12" s="296" t="s">
        <v>58</v>
      </c>
      <c r="H12" s="922" t="s">
        <v>159</v>
      </c>
      <c r="I12" s="286"/>
      <c r="J12" s="286"/>
      <c r="K12" s="286"/>
    </row>
    <row r="13" spans="1:11" ht="30" customHeight="1">
      <c r="A13" s="322"/>
      <c r="B13" s="526">
        <v>145</v>
      </c>
      <c r="C13" s="298" t="s">
        <v>900</v>
      </c>
      <c r="D13" s="297" t="s">
        <v>907</v>
      </c>
      <c r="E13" s="946" t="s">
        <v>926</v>
      </c>
      <c r="F13" s="938" t="s">
        <v>7</v>
      </c>
      <c r="G13" s="296" t="s">
        <v>58</v>
      </c>
      <c r="H13" s="922" t="s">
        <v>159</v>
      </c>
      <c r="I13" s="286"/>
      <c r="J13" s="286"/>
      <c r="K13" s="286"/>
    </row>
    <row r="14" spans="1:11" ht="30" customHeight="1" thickBot="1">
      <c r="A14" s="322"/>
      <c r="B14" s="529">
        <v>163</v>
      </c>
      <c r="C14" s="303" t="s">
        <v>900</v>
      </c>
      <c r="D14" s="302" t="s">
        <v>909</v>
      </c>
      <c r="E14" s="951" t="s">
        <v>928</v>
      </c>
      <c r="F14" s="938" t="s">
        <v>7</v>
      </c>
      <c r="G14" s="301" t="s">
        <v>947</v>
      </c>
      <c r="H14" s="925" t="s">
        <v>153</v>
      </c>
      <c r="I14" s="286"/>
      <c r="J14" s="286"/>
      <c r="K14" s="286"/>
    </row>
    <row r="15" spans="1:11" ht="30" customHeight="1">
      <c r="A15" s="322"/>
      <c r="B15" s="526">
        <v>125</v>
      </c>
      <c r="C15" s="298" t="s">
        <v>900</v>
      </c>
      <c r="D15" s="297" t="s">
        <v>904</v>
      </c>
      <c r="E15" s="949" t="s">
        <v>923</v>
      </c>
      <c r="F15" s="939" t="s">
        <v>1</v>
      </c>
      <c r="G15" s="296" t="s">
        <v>942</v>
      </c>
      <c r="H15" s="922" t="s">
        <v>159</v>
      </c>
      <c r="I15" s="286"/>
      <c r="J15" s="286"/>
      <c r="K15" s="286"/>
    </row>
    <row r="16" spans="1:11" ht="30" customHeight="1" thickBot="1">
      <c r="A16" s="322"/>
      <c r="B16" s="530">
        <v>170</v>
      </c>
      <c r="C16" s="300" t="s">
        <v>900</v>
      </c>
      <c r="D16" s="944" t="s">
        <v>911</v>
      </c>
      <c r="E16" s="947" t="s">
        <v>930</v>
      </c>
      <c r="F16" s="939" t="s">
        <v>1</v>
      </c>
      <c r="G16" s="299" t="s">
        <v>963</v>
      </c>
      <c r="H16" s="926" t="s">
        <v>159</v>
      </c>
      <c r="I16" s="286"/>
      <c r="J16" s="286"/>
      <c r="K16" s="286"/>
    </row>
    <row r="17" spans="1:11" ht="30" customHeight="1" thickBot="1">
      <c r="A17" s="322"/>
      <c r="B17" s="531">
        <v>119</v>
      </c>
      <c r="C17" s="295" t="s">
        <v>900</v>
      </c>
      <c r="D17" s="294" t="s">
        <v>903</v>
      </c>
      <c r="E17" s="952" t="s">
        <v>954</v>
      </c>
      <c r="F17" s="940" t="s">
        <v>36</v>
      </c>
      <c r="G17" s="293"/>
      <c r="H17" s="927" t="s">
        <v>155</v>
      </c>
      <c r="I17" s="287"/>
      <c r="J17" s="286"/>
      <c r="K17" s="286"/>
    </row>
    <row r="18" spans="1:11" ht="30" customHeight="1">
      <c r="A18" s="322"/>
      <c r="B18" s="932"/>
      <c r="C18" s="920"/>
      <c r="D18" s="919"/>
      <c r="E18" s="953"/>
      <c r="F18" s="941"/>
      <c r="G18" s="918"/>
      <c r="H18" s="917"/>
      <c r="I18" s="917"/>
      <c r="J18" s="286"/>
      <c r="K18" s="286"/>
    </row>
    <row r="19" spans="1:11" ht="30" customHeight="1">
      <c r="A19" s="322"/>
      <c r="B19" s="933"/>
      <c r="C19" s="931" t="s">
        <v>961</v>
      </c>
      <c r="D19" s="313"/>
      <c r="E19" s="954"/>
      <c r="F19" s="942"/>
      <c r="G19" s="313"/>
      <c r="H19" s="313"/>
      <c r="I19" s="916"/>
      <c r="J19" s="286"/>
      <c r="K19" s="286"/>
    </row>
    <row r="20" spans="1:11" ht="30" customHeight="1" thickBot="1">
      <c r="A20" s="322"/>
      <c r="B20" s="528">
        <v>124</v>
      </c>
      <c r="C20" s="306" t="s">
        <v>900</v>
      </c>
      <c r="D20" s="305" t="s">
        <v>952</v>
      </c>
      <c r="E20" s="955" t="s">
        <v>939</v>
      </c>
      <c r="F20" s="937" t="s">
        <v>8</v>
      </c>
      <c r="G20" s="304" t="s">
        <v>44</v>
      </c>
      <c r="H20" s="924" t="s">
        <v>153</v>
      </c>
      <c r="I20" s="286"/>
      <c r="J20" s="286"/>
      <c r="K20" s="286"/>
    </row>
    <row r="21" spans="1:11" ht="30" customHeight="1" thickBot="1">
      <c r="A21" s="322"/>
      <c r="B21" s="934">
        <v>125</v>
      </c>
      <c r="C21" s="915" t="s">
        <v>900</v>
      </c>
      <c r="D21" s="914" t="s">
        <v>951</v>
      </c>
      <c r="E21" s="956" t="s">
        <v>940</v>
      </c>
      <c r="F21" s="943" t="s">
        <v>1</v>
      </c>
      <c r="G21" s="913" t="s">
        <v>942</v>
      </c>
      <c r="H21" s="912" t="s">
        <v>159</v>
      </c>
      <c r="I21" s="917"/>
      <c r="J21" s="286"/>
      <c r="K21" s="286"/>
    </row>
    <row r="22" spans="1:11" ht="200" customHeight="1">
      <c r="A22" s="322"/>
      <c r="B22" s="292"/>
      <c r="C22" s="292"/>
      <c r="D22" s="291"/>
      <c r="E22" s="290"/>
      <c r="F22" s="289"/>
      <c r="G22" s="288"/>
      <c r="H22" s="928"/>
      <c r="I22" s="287"/>
      <c r="J22" s="286"/>
      <c r="K22" s="286"/>
    </row>
    <row r="23" spans="1:11" ht="200" customHeight="1">
      <c r="A23" s="322"/>
      <c r="B23" s="292"/>
      <c r="C23" s="292"/>
      <c r="D23" s="291"/>
      <c r="E23" s="290"/>
      <c r="F23" s="289"/>
      <c r="G23" s="288"/>
      <c r="H23" s="928"/>
      <c r="I23" s="287"/>
      <c r="J23" s="286"/>
      <c r="K23" s="286"/>
    </row>
    <row r="24" spans="1:11" ht="200" customHeight="1">
      <c r="A24" s="322"/>
      <c r="B24" s="292"/>
      <c r="C24" s="292"/>
      <c r="D24" s="291"/>
      <c r="E24" s="290"/>
      <c r="F24" s="289"/>
      <c r="G24" s="288"/>
      <c r="H24" s="928"/>
      <c r="I24" s="287"/>
      <c r="J24" s="286"/>
      <c r="K24" s="286"/>
    </row>
    <row r="25" spans="1:11">
      <c r="F25" s="289"/>
      <c r="G25" s="288"/>
      <c r="H25" s="928"/>
      <c r="I25" s="287"/>
      <c r="J25" s="286"/>
      <c r="K25" s="286"/>
    </row>
  </sheetData>
  <pageMargins left="0.70866141732283472" right="0.70866141732283472" top="0.74803149606299213" bottom="0.74803149606299213" header="0.31496062992125984" footer="0.31496062992125984"/>
  <pageSetup paperSize="9" scale="66"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CC28"/>
  <sheetViews>
    <sheetView showGridLines="0" zoomScaleNormal="100" workbookViewId="0"/>
  </sheetViews>
  <sheetFormatPr baseColWidth="10" defaultColWidth="10.83203125" defaultRowHeight="25" customHeight="1" outlineLevelCol="1"/>
  <cols>
    <col min="1" max="1" width="2.83203125" style="46" customWidth="1"/>
    <col min="2" max="2" width="8.83203125" style="32" customWidth="1"/>
    <col min="3" max="3" width="40.83203125" style="47" customWidth="1"/>
    <col min="4" max="4" width="10.83203125" style="32" customWidth="1"/>
    <col min="5" max="5" width="10.83203125" style="61" customWidth="1"/>
    <col min="6" max="6" width="1.83203125" style="32" customWidth="1"/>
    <col min="7" max="8" width="6.83203125" style="32" customWidth="1"/>
    <col min="9" max="9" width="80.83203125" style="32" customWidth="1"/>
    <col min="10" max="10" width="10.83203125" style="32" customWidth="1" outlineLevel="1"/>
    <col min="11" max="11" width="10.83203125" style="61" customWidth="1" outlineLevel="1"/>
    <col min="12" max="12" width="6.83203125" style="32" customWidth="1" outlineLevel="1"/>
    <col min="13" max="13" width="10.83203125" style="32" customWidth="1" outlineLevel="1"/>
    <col min="14" max="14" width="10.83203125" style="61" customWidth="1" outlineLevel="1"/>
    <col min="15" max="17" width="70.83203125" style="32" customWidth="1"/>
    <col min="18" max="16384" width="10.83203125" style="126"/>
  </cols>
  <sheetData>
    <row r="1" spans="1:81" s="229" customFormat="1" ht="50" customHeight="1">
      <c r="A1" s="227"/>
      <c r="B1" s="227" t="s">
        <v>27</v>
      </c>
      <c r="C1" s="227"/>
      <c r="D1" s="228"/>
      <c r="E1" s="227"/>
      <c r="F1" s="227"/>
      <c r="G1" s="227"/>
      <c r="H1" s="227"/>
      <c r="I1" s="227"/>
      <c r="J1" s="3"/>
      <c r="K1" s="3"/>
      <c r="L1" s="3"/>
      <c r="M1" s="2"/>
      <c r="N1" s="2"/>
      <c r="O1" s="3"/>
      <c r="P1" s="3"/>
      <c r="Q1" s="3"/>
      <c r="R1" s="3"/>
      <c r="S1" s="3"/>
      <c r="T1" s="3"/>
      <c r="U1" s="3"/>
      <c r="V1" s="3"/>
      <c r="W1" s="3"/>
      <c r="X1" s="3"/>
      <c r="Y1" s="3"/>
      <c r="Z1" s="3"/>
      <c r="AA1" s="3"/>
      <c r="AB1" s="3"/>
      <c r="AC1" s="3"/>
      <c r="AD1" s="269"/>
      <c r="AE1" s="3"/>
      <c r="AF1" s="3"/>
      <c r="BF1" s="230"/>
      <c r="BG1" s="230"/>
      <c r="BH1" s="230"/>
      <c r="BI1" s="230"/>
      <c r="BJ1" s="230"/>
      <c r="BK1" s="230"/>
      <c r="BL1" s="230"/>
      <c r="BM1" s="230"/>
      <c r="BN1" s="230"/>
      <c r="BO1" s="230"/>
      <c r="BR1" s="230"/>
      <c r="BS1" s="230"/>
      <c r="BT1" s="230"/>
      <c r="BU1" s="230"/>
      <c r="BV1" s="230"/>
      <c r="BW1" s="230"/>
      <c r="BX1" s="230"/>
      <c r="BY1" s="230"/>
      <c r="BZ1" s="230"/>
      <c r="CA1" s="230"/>
      <c r="CB1" s="230"/>
      <c r="CC1" s="230"/>
    </row>
    <row r="2" spans="1:81" s="233" customFormat="1" ht="50" customHeight="1">
      <c r="A2" s="6"/>
      <c r="B2" s="547" t="s">
        <v>892</v>
      </c>
      <c r="C2" s="6"/>
      <c r="D2" s="232"/>
      <c r="E2" s="231"/>
      <c r="F2" s="231"/>
      <c r="G2" s="231"/>
      <c r="H2" s="231"/>
      <c r="I2" s="5"/>
      <c r="J2" s="5"/>
      <c r="K2" s="5"/>
      <c r="L2" s="5"/>
      <c r="M2" s="13"/>
      <c r="N2" s="13"/>
      <c r="O2" s="5"/>
      <c r="P2" s="5"/>
      <c r="Q2" s="5"/>
      <c r="R2" s="5"/>
      <c r="S2" s="5"/>
      <c r="T2" s="5"/>
      <c r="U2" s="5"/>
      <c r="V2" s="5"/>
      <c r="W2" s="5"/>
      <c r="X2" s="5"/>
      <c r="Y2" s="5"/>
      <c r="Z2" s="5"/>
      <c r="AA2" s="5"/>
      <c r="AB2" s="5"/>
      <c r="AC2" s="5"/>
      <c r="AD2" s="270"/>
      <c r="AE2" s="5"/>
      <c r="AF2" s="5"/>
      <c r="BF2" s="234"/>
      <c r="BG2" s="234"/>
      <c r="BH2" s="234"/>
      <c r="BI2" s="234"/>
      <c r="BJ2" s="234"/>
      <c r="BK2" s="234"/>
      <c r="BL2" s="234"/>
      <c r="BM2" s="234"/>
      <c r="BN2" s="234"/>
      <c r="BO2" s="234"/>
      <c r="BR2" s="234"/>
      <c r="BS2" s="234"/>
      <c r="BT2" s="234"/>
      <c r="BU2" s="234"/>
      <c r="BV2" s="234"/>
      <c r="BW2" s="234"/>
      <c r="BX2" s="234"/>
      <c r="BY2" s="234"/>
      <c r="BZ2" s="234"/>
      <c r="CA2" s="234"/>
      <c r="CB2" s="234"/>
      <c r="CC2" s="234"/>
    </row>
    <row r="3" spans="1:81" s="140" customFormat="1" ht="20" customHeight="1">
      <c r="A3" s="138"/>
      <c r="B3" s="901" t="s">
        <v>886</v>
      </c>
      <c r="C3" s="138"/>
      <c r="D3" s="235"/>
      <c r="E3" s="138"/>
      <c r="F3" s="138"/>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row>
    <row r="4" spans="1:81" s="140" customFormat="1" ht="20" customHeight="1">
      <c r="A4" s="138"/>
      <c r="B4" s="902" t="s">
        <v>987</v>
      </c>
      <c r="C4" s="138"/>
      <c r="D4" s="235"/>
      <c r="E4" s="138"/>
      <c r="F4" s="138"/>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row>
    <row r="5" spans="1:81" s="125" customFormat="1" ht="69" customHeight="1">
      <c r="A5" s="27"/>
      <c r="B5" s="533" t="s">
        <v>57</v>
      </c>
      <c r="C5" s="54"/>
      <c r="D5" s="54"/>
      <c r="E5" s="27"/>
      <c r="F5" s="27"/>
      <c r="G5" s="27"/>
      <c r="H5" s="27"/>
      <c r="I5" s="27"/>
      <c r="J5" s="53" t="s">
        <v>62</v>
      </c>
      <c r="K5" s="27"/>
      <c r="L5" s="27"/>
      <c r="M5" s="54"/>
      <c r="N5" s="27"/>
      <c r="O5" s="27"/>
      <c r="P5" s="27"/>
      <c r="Q5" s="27"/>
    </row>
    <row r="6" spans="1:81" ht="41" customHeight="1">
      <c r="A6" s="28"/>
      <c r="B6" s="987" t="s">
        <v>45</v>
      </c>
      <c r="C6" s="988"/>
      <c r="D6" s="68" t="s">
        <v>46</v>
      </c>
      <c r="E6" s="69" t="s">
        <v>47</v>
      </c>
      <c r="F6" s="31"/>
      <c r="G6" s="29"/>
      <c r="H6" s="30"/>
      <c r="J6" s="68" t="s">
        <v>960</v>
      </c>
      <c r="K6" s="69" t="s">
        <v>47</v>
      </c>
      <c r="L6" s="33"/>
      <c r="M6" s="68" t="s">
        <v>48</v>
      </c>
      <c r="N6" s="69" t="s">
        <v>47</v>
      </c>
      <c r="O6" s="33"/>
    </row>
    <row r="7" spans="1:81" s="127" customFormat="1" ht="30" customHeight="1" thickBot="1">
      <c r="A7" s="28"/>
      <c r="B7" s="70" t="s">
        <v>9</v>
      </c>
      <c r="C7" s="71" t="s">
        <v>28</v>
      </c>
      <c r="D7" s="67">
        <v>1</v>
      </c>
      <c r="E7" s="62">
        <f>D7/D$15</f>
        <v>0.1</v>
      </c>
      <c r="F7" s="72"/>
      <c r="G7" s="989" t="s">
        <v>49</v>
      </c>
      <c r="H7" s="989"/>
      <c r="I7" s="34"/>
      <c r="J7" s="67">
        <v>0</v>
      </c>
      <c r="K7" s="62">
        <f>J7/J$15</f>
        <v>0</v>
      </c>
      <c r="L7" s="33"/>
      <c r="M7" s="67">
        <f>J7+D7</f>
        <v>1</v>
      </c>
      <c r="N7" s="62">
        <f>M7/M$15</f>
        <v>8.3333333333333329E-2</v>
      </c>
      <c r="O7" s="33"/>
      <c r="P7" s="34"/>
      <c r="Q7" s="34"/>
    </row>
    <row r="8" spans="1:81" s="127" customFormat="1" ht="15" customHeight="1" thickTop="1" thickBot="1">
      <c r="A8" s="28"/>
      <c r="B8" s="990" t="s">
        <v>10</v>
      </c>
      <c r="C8" s="73" t="s">
        <v>29</v>
      </c>
      <c r="D8" s="74">
        <v>2</v>
      </c>
      <c r="E8" s="63">
        <f>D8/D$15</f>
        <v>0.2</v>
      </c>
      <c r="F8" s="72"/>
      <c r="G8" s="991">
        <f>SUM(D8,D10,D11)</f>
        <v>7</v>
      </c>
      <c r="H8" s="994">
        <f>G8/D15</f>
        <v>0.7</v>
      </c>
      <c r="I8" s="34"/>
      <c r="J8" s="74">
        <v>0</v>
      </c>
      <c r="K8" s="63">
        <f>J8/J$15</f>
        <v>0</v>
      </c>
      <c r="L8" s="33"/>
      <c r="M8" s="74">
        <f t="shared" ref="M8:M23" si="0">J8+D8</f>
        <v>2</v>
      </c>
      <c r="N8" s="63">
        <f>M8/M$15</f>
        <v>0.16666666666666666</v>
      </c>
      <c r="O8" s="33"/>
      <c r="P8" s="34"/>
      <c r="Q8" s="34"/>
    </row>
    <row r="9" spans="1:81" s="127" customFormat="1" ht="15" customHeight="1" thickTop="1" thickBot="1">
      <c r="A9" s="28"/>
      <c r="B9" s="990"/>
      <c r="C9" s="75" t="s">
        <v>56</v>
      </c>
      <c r="D9" s="76">
        <v>0</v>
      </c>
      <c r="E9" s="64">
        <f>D9/D15</f>
        <v>0</v>
      </c>
      <c r="F9" s="72"/>
      <c r="G9" s="992"/>
      <c r="H9" s="995"/>
      <c r="I9" s="34"/>
      <c r="J9" s="76">
        <v>0</v>
      </c>
      <c r="K9" s="64">
        <f>J9/J15</f>
        <v>0</v>
      </c>
      <c r="L9" s="33"/>
      <c r="M9" s="76">
        <f t="shared" si="0"/>
        <v>0</v>
      </c>
      <c r="N9" s="64">
        <f>M9/M15</f>
        <v>0</v>
      </c>
      <c r="O9" s="33"/>
      <c r="P9" s="34"/>
      <c r="Q9" s="34"/>
    </row>
    <row r="10" spans="1:81" s="127" customFormat="1" ht="30" customHeight="1" thickTop="1" thickBot="1">
      <c r="A10" s="28"/>
      <c r="B10" s="77" t="s">
        <v>8</v>
      </c>
      <c r="C10" s="78" t="s">
        <v>30</v>
      </c>
      <c r="D10" s="79">
        <v>2</v>
      </c>
      <c r="E10" s="65">
        <f t="shared" ref="E10:E14" si="1">D10/D$15</f>
        <v>0.2</v>
      </c>
      <c r="F10" s="72"/>
      <c r="G10" s="992"/>
      <c r="H10" s="995"/>
      <c r="I10" s="34"/>
      <c r="J10" s="79">
        <v>1</v>
      </c>
      <c r="K10" s="65">
        <f t="shared" ref="K10:K14" si="2">J10/J$15</f>
        <v>0.5</v>
      </c>
      <c r="L10" s="33"/>
      <c r="M10" s="79">
        <f t="shared" si="0"/>
        <v>3</v>
      </c>
      <c r="N10" s="65">
        <f t="shared" ref="N10:N14" si="3">M10/M$15</f>
        <v>0.25</v>
      </c>
      <c r="O10" s="33"/>
      <c r="P10" s="34"/>
      <c r="Q10" s="34"/>
    </row>
    <row r="11" spans="1:81" s="127" customFormat="1" ht="30" customHeight="1" thickTop="1" thickBot="1">
      <c r="A11" s="28"/>
      <c r="B11" s="80" t="s">
        <v>7</v>
      </c>
      <c r="C11" s="81" t="s">
        <v>31</v>
      </c>
      <c r="D11" s="82">
        <v>3</v>
      </c>
      <c r="E11" s="66">
        <f t="shared" si="1"/>
        <v>0.3</v>
      </c>
      <c r="F11" s="72"/>
      <c r="G11" s="993"/>
      <c r="H11" s="996"/>
      <c r="I11" s="34"/>
      <c r="J11" s="82">
        <v>0</v>
      </c>
      <c r="K11" s="66">
        <f t="shared" si="2"/>
        <v>0</v>
      </c>
      <c r="L11" s="33"/>
      <c r="M11" s="82">
        <f t="shared" si="0"/>
        <v>3</v>
      </c>
      <c r="N11" s="66">
        <f t="shared" si="3"/>
        <v>0.25</v>
      </c>
      <c r="O11" s="33"/>
      <c r="P11" s="34"/>
      <c r="Q11" s="34"/>
    </row>
    <row r="12" spans="1:81" s="127" customFormat="1" ht="30" customHeight="1" thickTop="1" thickBot="1">
      <c r="A12" s="28"/>
      <c r="B12" s="83" t="s">
        <v>1</v>
      </c>
      <c r="C12" s="116" t="s">
        <v>32</v>
      </c>
      <c r="D12" s="117">
        <v>2</v>
      </c>
      <c r="E12" s="118">
        <f t="shared" si="1"/>
        <v>0.2</v>
      </c>
      <c r="F12" s="72"/>
      <c r="G12" s="84"/>
      <c r="H12" s="85"/>
      <c r="I12" s="34"/>
      <c r="J12" s="117">
        <v>1</v>
      </c>
      <c r="K12" s="118">
        <f t="shared" si="2"/>
        <v>0.5</v>
      </c>
      <c r="L12" s="33"/>
      <c r="M12" s="117">
        <f t="shared" si="0"/>
        <v>3</v>
      </c>
      <c r="N12" s="118">
        <f t="shared" si="3"/>
        <v>0.25</v>
      </c>
      <c r="O12" s="33"/>
      <c r="P12" s="34"/>
      <c r="Q12" s="34"/>
    </row>
    <row r="13" spans="1:81" s="127" customFormat="1" ht="30" customHeight="1" thickTop="1" thickBot="1">
      <c r="A13" s="28"/>
      <c r="B13" s="86" t="s">
        <v>0</v>
      </c>
      <c r="C13" s="119" t="s">
        <v>33</v>
      </c>
      <c r="D13" s="120">
        <v>0</v>
      </c>
      <c r="E13" s="121">
        <f t="shared" si="1"/>
        <v>0</v>
      </c>
      <c r="F13" s="72"/>
      <c r="G13" s="87"/>
      <c r="H13" s="88"/>
      <c r="I13" s="35"/>
      <c r="J13" s="120">
        <v>0</v>
      </c>
      <c r="K13" s="121">
        <f t="shared" si="2"/>
        <v>0</v>
      </c>
      <c r="L13" s="33"/>
      <c r="M13" s="120">
        <f t="shared" si="0"/>
        <v>0</v>
      </c>
      <c r="N13" s="121">
        <f t="shared" si="3"/>
        <v>0</v>
      </c>
      <c r="O13" s="33"/>
      <c r="P13" s="34"/>
      <c r="Q13" s="34"/>
    </row>
    <row r="14" spans="1:81" s="127" customFormat="1" ht="30" customHeight="1" thickTop="1">
      <c r="A14" s="28"/>
      <c r="B14" s="89" t="s">
        <v>34</v>
      </c>
      <c r="C14" s="122" t="s">
        <v>35</v>
      </c>
      <c r="D14" s="123">
        <v>0</v>
      </c>
      <c r="E14" s="124">
        <f t="shared" si="1"/>
        <v>0</v>
      </c>
      <c r="F14" s="72"/>
      <c r="G14" s="88"/>
      <c r="H14" s="90"/>
      <c r="I14" s="35"/>
      <c r="J14" s="123">
        <v>0</v>
      </c>
      <c r="K14" s="124">
        <f t="shared" si="2"/>
        <v>0</v>
      </c>
      <c r="L14" s="33"/>
      <c r="M14" s="123">
        <f t="shared" si="0"/>
        <v>0</v>
      </c>
      <c r="N14" s="124">
        <f t="shared" si="3"/>
        <v>0</v>
      </c>
      <c r="O14" s="33"/>
      <c r="P14" s="34"/>
      <c r="Q14" s="34"/>
    </row>
    <row r="15" spans="1:81" s="128" customFormat="1" ht="40" customHeight="1">
      <c r="A15" s="36"/>
      <c r="B15" s="91"/>
      <c r="C15" s="102" t="s">
        <v>50</v>
      </c>
      <c r="D15" s="103">
        <f>SUM(D7:D8)+SUM(D10:D14)</f>
        <v>10</v>
      </c>
      <c r="E15" s="63">
        <f>D15/D$15</f>
        <v>1</v>
      </c>
      <c r="F15" s="92"/>
      <c r="G15" s="93"/>
      <c r="H15" s="55">
        <f>D15/D21</f>
        <v>0.90909090909090906</v>
      </c>
      <c r="I15" s="38"/>
      <c r="J15" s="103">
        <f>SUM(J7:J14)</f>
        <v>2</v>
      </c>
      <c r="K15" s="63">
        <f>J15/J$15</f>
        <v>1</v>
      </c>
      <c r="L15" s="39"/>
      <c r="M15" s="103">
        <f t="shared" si="0"/>
        <v>12</v>
      </c>
      <c r="N15" s="63">
        <f>M15/M$15</f>
        <v>1</v>
      </c>
      <c r="O15" s="39"/>
      <c r="P15" s="37"/>
      <c r="Q15" s="37"/>
    </row>
    <row r="16" spans="1:81" s="127" customFormat="1" ht="30" customHeight="1">
      <c r="A16" s="28"/>
      <c r="B16" s="94" t="s">
        <v>36</v>
      </c>
      <c r="C16" s="95" t="s">
        <v>51</v>
      </c>
      <c r="D16" s="96">
        <v>1</v>
      </c>
      <c r="E16" s="97"/>
      <c r="F16" s="72"/>
      <c r="G16" s="90"/>
      <c r="H16" s="57"/>
      <c r="I16" s="38"/>
      <c r="J16" s="96">
        <v>0</v>
      </c>
      <c r="K16" s="97"/>
      <c r="L16" s="40"/>
      <c r="M16" s="96">
        <f t="shared" si="0"/>
        <v>1</v>
      </c>
      <c r="N16" s="97"/>
      <c r="O16" s="41"/>
      <c r="P16" s="34"/>
      <c r="Q16" s="34"/>
    </row>
    <row r="17" spans="1:17" s="127" customFormat="1" ht="30" customHeight="1">
      <c r="A17" s="28"/>
      <c r="B17" s="94" t="s">
        <v>37</v>
      </c>
      <c r="C17" s="95" t="s">
        <v>52</v>
      </c>
      <c r="D17" s="96">
        <v>0</v>
      </c>
      <c r="E17" s="97"/>
      <c r="F17" s="72"/>
      <c r="G17" s="90"/>
      <c r="H17" s="58"/>
      <c r="I17" s="38"/>
      <c r="J17" s="96">
        <v>0</v>
      </c>
      <c r="K17" s="97"/>
      <c r="L17" s="40"/>
      <c r="M17" s="96">
        <f t="shared" si="0"/>
        <v>0</v>
      </c>
      <c r="N17" s="97"/>
      <c r="O17" s="41"/>
      <c r="P17" s="34"/>
      <c r="Q17" s="34"/>
    </row>
    <row r="18" spans="1:17" s="129" customFormat="1" ht="30" customHeight="1">
      <c r="A18" s="28"/>
      <c r="B18" s="94" t="s">
        <v>6</v>
      </c>
      <c r="C18" s="95" t="s">
        <v>38</v>
      </c>
      <c r="D18" s="96">
        <v>0</v>
      </c>
      <c r="E18" s="97"/>
      <c r="F18" s="72"/>
      <c r="G18" s="98"/>
      <c r="H18" s="59"/>
      <c r="I18" s="38"/>
      <c r="J18" s="96">
        <v>0</v>
      </c>
      <c r="K18" s="97"/>
      <c r="L18" s="40"/>
      <c r="M18" s="96">
        <f t="shared" si="0"/>
        <v>0</v>
      </c>
      <c r="N18" s="97"/>
      <c r="O18" s="41"/>
      <c r="P18" s="42"/>
      <c r="Q18" s="42"/>
    </row>
    <row r="19" spans="1:17" s="127" customFormat="1" ht="30" customHeight="1">
      <c r="A19" s="28"/>
      <c r="B19" s="94" t="s">
        <v>39</v>
      </c>
      <c r="C19" s="99" t="s">
        <v>53</v>
      </c>
      <c r="D19" s="100">
        <v>0</v>
      </c>
      <c r="E19" s="97"/>
      <c r="F19" s="72"/>
      <c r="G19" s="90"/>
      <c r="H19" s="60"/>
      <c r="I19" s="38"/>
      <c r="J19" s="100">
        <v>0</v>
      </c>
      <c r="K19" s="97"/>
      <c r="L19" s="40"/>
      <c r="M19" s="100">
        <f t="shared" si="0"/>
        <v>0</v>
      </c>
      <c r="N19" s="97"/>
      <c r="O19" s="41"/>
      <c r="P19" s="34"/>
      <c r="Q19" s="34"/>
    </row>
    <row r="20" spans="1:17" s="130" customFormat="1" ht="30" customHeight="1">
      <c r="A20" s="28"/>
      <c r="B20" s="101" t="s">
        <v>5</v>
      </c>
      <c r="C20" s="102" t="s">
        <v>54</v>
      </c>
      <c r="D20" s="103">
        <f>SUM(D16:D19)</f>
        <v>1</v>
      </c>
      <c r="E20" s="97"/>
      <c r="F20" s="72"/>
      <c r="G20" s="90"/>
      <c r="H20" s="56">
        <f>D20/D21</f>
        <v>9.0909090909090912E-2</v>
      </c>
      <c r="I20" s="38"/>
      <c r="J20" s="103">
        <f>SUM(J16:J19)</f>
        <v>0</v>
      </c>
      <c r="K20" s="97"/>
      <c r="L20" s="40"/>
      <c r="M20" s="103">
        <f t="shared" si="0"/>
        <v>1</v>
      </c>
      <c r="N20" s="97"/>
      <c r="O20" s="41"/>
      <c r="P20" s="43"/>
      <c r="Q20" s="43"/>
    </row>
    <row r="21" spans="1:17" s="128" customFormat="1" ht="40" customHeight="1">
      <c r="A21" s="36"/>
      <c r="B21" s="91"/>
      <c r="C21" s="104" t="s">
        <v>55</v>
      </c>
      <c r="D21" s="105">
        <f>D20+D15</f>
        <v>11</v>
      </c>
      <c r="E21" s="97"/>
      <c r="F21" s="92"/>
      <c r="G21" s="93"/>
      <c r="H21" s="106"/>
      <c r="I21" s="38"/>
      <c r="J21" s="105">
        <f>J20+J15</f>
        <v>2</v>
      </c>
      <c r="K21" s="97"/>
      <c r="L21" s="39"/>
      <c r="M21" s="105">
        <f t="shared" si="0"/>
        <v>13</v>
      </c>
      <c r="N21" s="97"/>
      <c r="O21" s="39"/>
      <c r="P21" s="37"/>
      <c r="Q21" s="37"/>
    </row>
    <row r="22" spans="1:17" ht="10" customHeight="1">
      <c r="A22" s="28"/>
      <c r="B22" s="107"/>
      <c r="C22" s="107"/>
      <c r="D22" s="108"/>
      <c r="E22" s="109"/>
      <c r="F22" s="109"/>
      <c r="G22" s="110"/>
      <c r="H22" s="110"/>
      <c r="I22" s="38"/>
      <c r="J22" s="108"/>
      <c r="K22" s="109"/>
      <c r="L22" s="40"/>
      <c r="M22" s="108"/>
      <c r="N22" s="109"/>
      <c r="O22" s="41"/>
    </row>
    <row r="23" spans="1:17" s="131" customFormat="1" ht="30" customHeight="1">
      <c r="A23" s="28"/>
      <c r="B23" s="111" t="s">
        <v>40</v>
      </c>
      <c r="C23" s="112" t="s">
        <v>41</v>
      </c>
      <c r="D23" s="113">
        <f>IFERROR(#REF!,0)</f>
        <v>0</v>
      </c>
      <c r="E23" s="114"/>
      <c r="F23" s="114"/>
      <c r="G23" s="115"/>
      <c r="H23" s="115"/>
      <c r="I23" s="38"/>
      <c r="J23" s="113">
        <v>0</v>
      </c>
      <c r="K23" s="114"/>
      <c r="L23" s="40"/>
      <c r="M23" s="113">
        <f t="shared" si="0"/>
        <v>0</v>
      </c>
      <c r="N23" s="114"/>
      <c r="O23" s="41"/>
      <c r="P23" s="44"/>
      <c r="Q23" s="44"/>
    </row>
    <row r="24" spans="1:17" s="131" customFormat="1" ht="25" customHeight="1">
      <c r="A24" s="45"/>
      <c r="B24" s="40"/>
      <c r="C24" s="40"/>
      <c r="D24" s="41"/>
      <c r="E24" s="41"/>
      <c r="F24" s="41"/>
      <c r="G24" s="986"/>
      <c r="H24" s="986"/>
      <c r="I24" s="38"/>
      <c r="J24" s="41"/>
      <c r="K24" s="41"/>
      <c r="L24" s="40"/>
      <c r="M24" s="41"/>
      <c r="N24" s="41"/>
      <c r="O24" s="41"/>
      <c r="P24" s="44"/>
      <c r="Q24" s="44"/>
    </row>
    <row r="25" spans="1:17" ht="25" customHeight="1">
      <c r="G25" s="48"/>
      <c r="H25" s="48"/>
      <c r="I25" s="48"/>
      <c r="L25" s="40"/>
      <c r="O25" s="41"/>
    </row>
    <row r="26" spans="1:17" s="131" customFormat="1" ht="25" customHeight="1">
      <c r="A26" s="49"/>
      <c r="B26" s="50"/>
      <c r="C26" s="51"/>
      <c r="D26" s="52"/>
      <c r="E26" s="52"/>
      <c r="F26" s="52"/>
      <c r="G26" s="41"/>
      <c r="H26" s="41"/>
      <c r="I26" s="41"/>
      <c r="J26" s="52"/>
      <c r="K26" s="52"/>
      <c r="L26" s="41"/>
      <c r="M26" s="52"/>
      <c r="N26" s="52"/>
      <c r="O26" s="41"/>
      <c r="P26" s="44"/>
      <c r="Q26" s="44"/>
    </row>
    <row r="28" spans="1:17" s="132" customFormat="1" ht="25" customHeight="1">
      <c r="A28" s="46"/>
      <c r="B28" s="32"/>
      <c r="C28" s="47"/>
      <c r="D28" s="32"/>
      <c r="E28" s="61"/>
      <c r="F28" s="32"/>
      <c r="G28" s="52"/>
      <c r="H28" s="52"/>
      <c r="I28" s="52"/>
      <c r="J28" s="32"/>
      <c r="K28" s="61"/>
      <c r="L28" s="52"/>
      <c r="M28" s="32"/>
      <c r="N28" s="61"/>
      <c r="O28" s="52"/>
      <c r="P28" s="52"/>
      <c r="Q28" s="52"/>
    </row>
  </sheetData>
  <mergeCells count="6">
    <mergeCell ref="G24:H24"/>
    <mergeCell ref="B6:C6"/>
    <mergeCell ref="G7:H7"/>
    <mergeCell ref="B8:B9"/>
    <mergeCell ref="G8:G11"/>
    <mergeCell ref="H8:H11"/>
  </mergeCells>
  <printOptions horizontalCentered="1"/>
  <pageMargins left="0" right="0" top="0" bottom="0" header="0" footer="0"/>
  <pageSetup paperSize="9" orientation="portrait" r:id="rId1"/>
  <colBreaks count="1" manualBreakCount="1">
    <brk id="8" max="1048575" man="1"/>
  </colBreaks>
  <ignoredErrors>
    <ignoredError sqref="E9 N9 K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pageSetUpPr fitToPage="1"/>
  </sheetPr>
  <dimension ref="A1:M59"/>
  <sheetViews>
    <sheetView zoomScaleNormal="100" zoomScalePageLayoutView="97" workbookViewId="0">
      <selection activeCell="B4" sqref="B4"/>
    </sheetView>
  </sheetViews>
  <sheetFormatPr baseColWidth="10" defaultColWidth="50.33203125" defaultRowHeight="16"/>
  <cols>
    <col min="1" max="1" width="2.83203125" style="609" customWidth="1"/>
    <col min="2" max="2" width="10.1640625" style="832" customWidth="1"/>
    <col min="3" max="3" width="25.83203125" style="609" customWidth="1"/>
    <col min="4" max="4" width="45.1640625" style="609" customWidth="1"/>
    <col min="5" max="5" width="58.83203125" style="609" customWidth="1"/>
    <col min="6" max="6" width="30.83203125" style="609" customWidth="1"/>
    <col min="7" max="7" width="22.1640625" style="609" customWidth="1"/>
    <col min="8" max="8" width="57.5" style="609" customWidth="1"/>
    <col min="9" max="9" width="51.33203125" style="609" customWidth="1"/>
    <col min="10" max="10" width="106.1640625" style="609" customWidth="1"/>
    <col min="11" max="13" width="114.5" style="609" customWidth="1"/>
    <col min="14" max="16384" width="50.33203125" style="609"/>
  </cols>
  <sheetData>
    <row r="1" spans="1:13" s="229" customFormat="1" ht="50" customHeight="1">
      <c r="A1" s="227"/>
      <c r="B1" s="756" t="s">
        <v>27</v>
      </c>
      <c r="C1" s="227"/>
      <c r="D1" s="227"/>
      <c r="E1" s="227"/>
      <c r="F1" s="228"/>
      <c r="G1" s="227"/>
      <c r="H1" s="227"/>
      <c r="I1" s="227"/>
      <c r="J1" s="227"/>
      <c r="K1" s="227"/>
      <c r="L1" s="227"/>
      <c r="M1" s="3"/>
    </row>
    <row r="2" spans="1:13" s="233" customFormat="1" ht="50" customHeight="1">
      <c r="A2" s="6"/>
      <c r="B2" s="6" t="s">
        <v>779</v>
      </c>
      <c r="C2" s="6"/>
      <c r="D2" s="6"/>
      <c r="E2" s="6"/>
      <c r="F2" s="232"/>
      <c r="G2" s="231"/>
      <c r="H2" s="231"/>
      <c r="I2" s="231"/>
      <c r="J2" s="5"/>
      <c r="K2" s="231"/>
      <c r="L2" s="231"/>
      <c r="M2" s="5"/>
    </row>
    <row r="3" spans="1:13" s="761" customFormat="1" ht="20" customHeight="1">
      <c r="A3" s="757"/>
      <c r="B3" s="758" t="s">
        <v>780</v>
      </c>
      <c r="C3" s="548"/>
      <c r="D3" s="759"/>
      <c r="E3" s="760"/>
      <c r="F3" s="760"/>
      <c r="G3" s="760"/>
      <c r="H3" s="602"/>
      <c r="I3" s="602"/>
      <c r="J3" s="760"/>
      <c r="K3" s="760"/>
      <c r="L3" s="760"/>
      <c r="M3" s="760"/>
    </row>
    <row r="4" spans="1:13" s="604" customFormat="1" ht="20" customHeight="1">
      <c r="A4" s="602"/>
      <c r="B4" s="762" t="s">
        <v>781</v>
      </c>
      <c r="C4" s="602"/>
      <c r="D4" s="602"/>
      <c r="E4" s="602"/>
      <c r="F4" s="602"/>
      <c r="G4" s="602"/>
      <c r="H4" s="602"/>
      <c r="I4" s="602"/>
      <c r="J4" s="602"/>
    </row>
    <row r="5" spans="1:13" ht="20" customHeight="1">
      <c r="A5" s="605"/>
      <c r="B5" s="763"/>
      <c r="C5" s="605"/>
      <c r="D5" s="605"/>
      <c r="E5" s="605"/>
      <c r="F5" s="605"/>
      <c r="G5" s="605"/>
      <c r="H5" s="605"/>
      <c r="I5" s="605"/>
      <c r="J5" s="605"/>
      <c r="K5" s="605"/>
      <c r="L5" s="605"/>
      <c r="M5" s="605"/>
    </row>
    <row r="6" spans="1:13" s="604" customFormat="1" ht="40" customHeight="1" thickBot="1">
      <c r="A6" s="602"/>
      <c r="B6" s="764"/>
      <c r="C6" s="615" t="s">
        <v>782</v>
      </c>
      <c r="D6" s="602"/>
      <c r="E6" s="602"/>
      <c r="F6" s="602"/>
      <c r="G6" s="602"/>
      <c r="H6" s="602"/>
      <c r="I6" s="602"/>
      <c r="J6" s="602"/>
      <c r="K6" s="602"/>
      <c r="L6" s="602"/>
      <c r="M6" s="602"/>
    </row>
    <row r="7" spans="1:13" ht="70" customHeight="1" thickBot="1">
      <c r="A7" s="605"/>
      <c r="B7" s="765" t="s">
        <v>368</v>
      </c>
      <c r="C7" s="765" t="s">
        <v>369</v>
      </c>
      <c r="D7" s="765" t="s">
        <v>371</v>
      </c>
      <c r="E7" s="765" t="s">
        <v>783</v>
      </c>
      <c r="F7" s="766" t="s">
        <v>784</v>
      </c>
      <c r="G7" s="765" t="s">
        <v>434</v>
      </c>
      <c r="H7" s="765" t="s">
        <v>785</v>
      </c>
      <c r="I7" s="765" t="s">
        <v>786</v>
      </c>
      <c r="J7" s="765" t="s">
        <v>787</v>
      </c>
      <c r="K7" s="605"/>
      <c r="L7" s="605"/>
      <c r="M7" s="605"/>
    </row>
    <row r="8" spans="1:13" ht="50" customHeight="1" thickBot="1">
      <c r="A8" s="605"/>
      <c r="B8" s="767">
        <v>1</v>
      </c>
      <c r="C8" s="997" t="s">
        <v>370</v>
      </c>
      <c r="D8" s="999" t="s">
        <v>372</v>
      </c>
      <c r="E8" s="768" t="s">
        <v>374</v>
      </c>
      <c r="F8" s="769" t="s">
        <v>378</v>
      </c>
      <c r="G8" s="770" t="s">
        <v>788</v>
      </c>
      <c r="H8" s="771" t="s">
        <v>789</v>
      </c>
      <c r="I8" s="771" t="s">
        <v>790</v>
      </c>
      <c r="J8" s="772" t="s">
        <v>791</v>
      </c>
      <c r="K8" s="605"/>
      <c r="L8" s="605"/>
      <c r="M8" s="605"/>
    </row>
    <row r="9" spans="1:13" ht="50" customHeight="1" thickBot="1">
      <c r="A9" s="605"/>
      <c r="B9" s="773">
        <v>4</v>
      </c>
      <c r="C9" s="998"/>
      <c r="D9" s="1000"/>
      <c r="E9" s="774" t="s">
        <v>375</v>
      </c>
      <c r="F9" s="775" t="s">
        <v>792</v>
      </c>
      <c r="G9" s="776" t="s">
        <v>788</v>
      </c>
      <c r="H9" s="777" t="s">
        <v>793</v>
      </c>
      <c r="I9" s="777" t="s">
        <v>790</v>
      </c>
      <c r="J9" s="778" t="s">
        <v>794</v>
      </c>
      <c r="K9" s="605"/>
      <c r="L9" s="605"/>
      <c r="M9" s="605"/>
    </row>
    <row r="10" spans="1:13" ht="50" customHeight="1" thickBot="1">
      <c r="A10" s="605"/>
      <c r="B10" s="773">
        <v>5</v>
      </c>
      <c r="C10" s="998"/>
      <c r="D10" s="1000"/>
      <c r="E10" s="779" t="s">
        <v>376</v>
      </c>
      <c r="F10" s="780" t="s">
        <v>795</v>
      </c>
      <c r="G10" s="781" t="s">
        <v>796</v>
      </c>
      <c r="H10" s="782" t="s">
        <v>797</v>
      </c>
      <c r="I10" s="782" t="s">
        <v>790</v>
      </c>
      <c r="J10" s="783"/>
      <c r="K10" s="605"/>
      <c r="L10" s="605"/>
      <c r="M10" s="605"/>
    </row>
    <row r="11" spans="1:13" ht="50" customHeight="1">
      <c r="A11" s="605"/>
      <c r="B11" s="773">
        <v>10</v>
      </c>
      <c r="C11" s="1001" t="s">
        <v>798</v>
      </c>
      <c r="D11" s="1004" t="s">
        <v>799</v>
      </c>
      <c r="E11" s="784" t="s">
        <v>382</v>
      </c>
      <c r="F11" s="785" t="s">
        <v>387</v>
      </c>
      <c r="G11" s="786" t="s">
        <v>800</v>
      </c>
      <c r="H11" s="787" t="s">
        <v>801</v>
      </c>
      <c r="I11" s="787" t="s">
        <v>802</v>
      </c>
      <c r="J11" s="788" t="s">
        <v>803</v>
      </c>
      <c r="K11" s="605"/>
      <c r="L11" s="605"/>
      <c r="M11" s="605"/>
    </row>
    <row r="12" spans="1:13" ht="50" customHeight="1">
      <c r="A12" s="605"/>
      <c r="B12" s="773">
        <v>11</v>
      </c>
      <c r="C12" s="1002"/>
      <c r="D12" s="1005"/>
      <c r="E12" s="789" t="s">
        <v>42</v>
      </c>
      <c r="F12" s="790" t="s">
        <v>388</v>
      </c>
      <c r="G12" s="791" t="s">
        <v>796</v>
      </c>
      <c r="H12" s="792" t="s">
        <v>804</v>
      </c>
      <c r="I12" s="792" t="s">
        <v>805</v>
      </c>
      <c r="J12" s="793" t="s">
        <v>806</v>
      </c>
      <c r="K12" s="605"/>
      <c r="L12" s="605"/>
      <c r="M12" s="605"/>
    </row>
    <row r="13" spans="1:13" ht="51">
      <c r="A13" s="605"/>
      <c r="B13" s="794">
        <v>1005</v>
      </c>
      <c r="C13" s="1002"/>
      <c r="D13" s="1005"/>
      <c r="E13" s="789" t="s">
        <v>24</v>
      </c>
      <c r="F13" s="790" t="s">
        <v>24</v>
      </c>
      <c r="G13" s="791" t="s">
        <v>788</v>
      </c>
      <c r="H13" s="776" t="s">
        <v>807</v>
      </c>
      <c r="I13" s="795" t="s">
        <v>808</v>
      </c>
      <c r="J13" s="793"/>
      <c r="K13" s="605"/>
      <c r="L13" s="605"/>
      <c r="M13" s="605"/>
    </row>
    <row r="14" spans="1:13" ht="50" customHeight="1">
      <c r="A14" s="605"/>
      <c r="B14" s="773">
        <v>12</v>
      </c>
      <c r="C14" s="1002"/>
      <c r="D14" s="1005"/>
      <c r="E14" s="789" t="s">
        <v>383</v>
      </c>
      <c r="F14" s="790" t="s">
        <v>389</v>
      </c>
      <c r="G14" s="791" t="s">
        <v>788</v>
      </c>
      <c r="H14" s="792" t="s">
        <v>809</v>
      </c>
      <c r="I14" s="792" t="s">
        <v>810</v>
      </c>
      <c r="J14" s="796" t="s">
        <v>811</v>
      </c>
      <c r="K14" s="605"/>
      <c r="L14" s="605"/>
      <c r="M14" s="605"/>
    </row>
    <row r="15" spans="1:13" ht="51">
      <c r="A15" s="605"/>
      <c r="B15" s="794">
        <v>1032</v>
      </c>
      <c r="C15" s="1002"/>
      <c r="D15" s="1005"/>
      <c r="E15" s="789" t="s">
        <v>384</v>
      </c>
      <c r="F15" s="790" t="s">
        <v>384</v>
      </c>
      <c r="G15" s="791" t="s">
        <v>788</v>
      </c>
      <c r="H15" s="776" t="s">
        <v>812</v>
      </c>
      <c r="I15" s="795" t="s">
        <v>808</v>
      </c>
      <c r="J15" s="793"/>
      <c r="K15" s="605"/>
      <c r="L15" s="605"/>
      <c r="M15" s="605"/>
    </row>
    <row r="16" spans="1:13" ht="50" customHeight="1">
      <c r="A16" s="605"/>
      <c r="B16" s="773">
        <v>13</v>
      </c>
      <c r="C16" s="1002"/>
      <c r="D16" s="1005"/>
      <c r="E16" s="789" t="s">
        <v>392</v>
      </c>
      <c r="F16" s="790" t="s">
        <v>393</v>
      </c>
      <c r="G16" s="791" t="s">
        <v>788</v>
      </c>
      <c r="H16" s="792" t="s">
        <v>813</v>
      </c>
      <c r="I16" s="792" t="s">
        <v>814</v>
      </c>
      <c r="J16" s="797" t="s">
        <v>815</v>
      </c>
      <c r="K16" s="605"/>
      <c r="L16" s="605"/>
      <c r="M16" s="605"/>
    </row>
    <row r="17" spans="1:13" ht="50" customHeight="1">
      <c r="A17" s="605"/>
      <c r="B17" s="773">
        <v>14</v>
      </c>
      <c r="C17" s="1002"/>
      <c r="D17" s="1005"/>
      <c r="E17" s="789" t="s">
        <v>385</v>
      </c>
      <c r="F17" s="790" t="s">
        <v>390</v>
      </c>
      <c r="G17" s="791" t="s">
        <v>816</v>
      </c>
      <c r="H17" s="792" t="s">
        <v>817</v>
      </c>
      <c r="I17" s="792" t="s">
        <v>818</v>
      </c>
      <c r="J17" s="793" t="s">
        <v>819</v>
      </c>
      <c r="K17" s="605"/>
      <c r="L17" s="605"/>
      <c r="M17" s="605"/>
    </row>
    <row r="18" spans="1:13" ht="50" customHeight="1" thickBot="1">
      <c r="A18" s="605"/>
      <c r="B18" s="773">
        <v>15</v>
      </c>
      <c r="C18" s="1003"/>
      <c r="D18" s="1006"/>
      <c r="E18" s="798" t="s">
        <v>386</v>
      </c>
      <c r="F18" s="799" t="s">
        <v>391</v>
      </c>
      <c r="G18" s="800" t="s">
        <v>800</v>
      </c>
      <c r="H18" s="801" t="s">
        <v>820</v>
      </c>
      <c r="I18" s="801" t="s">
        <v>818</v>
      </c>
      <c r="J18" s="802"/>
      <c r="K18" s="605"/>
      <c r="L18" s="605"/>
      <c r="M18" s="605"/>
    </row>
    <row r="19" spans="1:13" ht="30" customHeight="1">
      <c r="A19" s="605"/>
      <c r="B19" s="767">
        <v>400</v>
      </c>
      <c r="C19" s="1007" t="s">
        <v>394</v>
      </c>
      <c r="D19" s="1008" t="s">
        <v>26</v>
      </c>
      <c r="E19" s="803" t="s">
        <v>395</v>
      </c>
      <c r="F19" s="804" t="s">
        <v>401</v>
      </c>
      <c r="G19" s="805" t="s">
        <v>816</v>
      </c>
      <c r="H19" s="806" t="s">
        <v>821</v>
      </c>
      <c r="I19" s="807" t="s">
        <v>350</v>
      </c>
      <c r="J19" s="808"/>
      <c r="K19" s="605"/>
      <c r="L19" s="605"/>
      <c r="M19" s="605"/>
    </row>
    <row r="20" spans="1:13" ht="30" customHeight="1">
      <c r="A20" s="605"/>
      <c r="B20" s="773">
        <v>401</v>
      </c>
      <c r="C20" s="1007"/>
      <c r="D20" s="1009"/>
      <c r="E20" s="803" t="s">
        <v>396</v>
      </c>
      <c r="F20" s="804" t="s">
        <v>402</v>
      </c>
      <c r="G20" s="809" t="s">
        <v>816</v>
      </c>
      <c r="H20" s="810" t="s">
        <v>822</v>
      </c>
      <c r="I20" s="811" t="s">
        <v>350</v>
      </c>
      <c r="J20" s="812"/>
      <c r="K20" s="605"/>
      <c r="L20" s="605"/>
      <c r="M20" s="605"/>
    </row>
    <row r="21" spans="1:13" ht="30" customHeight="1">
      <c r="A21" s="605"/>
      <c r="B21" s="773">
        <v>402</v>
      </c>
      <c r="C21" s="1007"/>
      <c r="D21" s="1009"/>
      <c r="E21" s="803" t="s">
        <v>397</v>
      </c>
      <c r="F21" s="804" t="s">
        <v>403</v>
      </c>
      <c r="G21" s="809" t="s">
        <v>788</v>
      </c>
      <c r="H21" s="810" t="s">
        <v>823</v>
      </c>
      <c r="I21" s="811" t="s">
        <v>350</v>
      </c>
      <c r="J21" s="812"/>
      <c r="K21" s="605"/>
      <c r="L21" s="605"/>
      <c r="M21" s="605"/>
    </row>
    <row r="22" spans="1:13" ht="30" customHeight="1">
      <c r="A22" s="605"/>
      <c r="B22" s="767">
        <v>411</v>
      </c>
      <c r="C22" s="1007"/>
      <c r="D22" s="1009"/>
      <c r="E22" s="803" t="s">
        <v>398</v>
      </c>
      <c r="F22" s="804" t="s">
        <v>404</v>
      </c>
      <c r="G22" s="809" t="s">
        <v>788</v>
      </c>
      <c r="H22" s="810" t="s">
        <v>824</v>
      </c>
      <c r="I22" s="811" t="s">
        <v>350</v>
      </c>
      <c r="J22" s="813"/>
      <c r="K22" s="605"/>
      <c r="L22" s="605"/>
      <c r="M22" s="605"/>
    </row>
    <row r="23" spans="1:13" ht="30" customHeight="1">
      <c r="A23" s="605"/>
      <c r="B23" s="767">
        <v>412</v>
      </c>
      <c r="C23" s="1007"/>
      <c r="D23" s="1009"/>
      <c r="E23" s="803" t="s">
        <v>399</v>
      </c>
      <c r="F23" s="804" t="s">
        <v>405</v>
      </c>
      <c r="G23" s="809" t="s">
        <v>788</v>
      </c>
      <c r="H23" s="810" t="s">
        <v>825</v>
      </c>
      <c r="I23" s="811" t="s">
        <v>826</v>
      </c>
      <c r="J23" s="813"/>
      <c r="K23" s="605"/>
      <c r="L23" s="605"/>
      <c r="M23" s="605"/>
    </row>
    <row r="24" spans="1:13" ht="30" customHeight="1" thickBot="1">
      <c r="A24" s="605"/>
      <c r="B24" s="767">
        <v>403</v>
      </c>
      <c r="C24" s="1007"/>
      <c r="D24" s="1010"/>
      <c r="E24" s="803" t="s">
        <v>400</v>
      </c>
      <c r="F24" s="804" t="s">
        <v>406</v>
      </c>
      <c r="G24" s="814" t="s">
        <v>816</v>
      </c>
      <c r="H24" s="815" t="s">
        <v>827</v>
      </c>
      <c r="I24" s="815" t="s">
        <v>828</v>
      </c>
      <c r="J24" s="813"/>
      <c r="K24" s="605"/>
      <c r="L24" s="605"/>
      <c r="M24" s="605"/>
    </row>
    <row r="25" spans="1:13" ht="30" customHeight="1">
      <c r="A25" s="605"/>
      <c r="B25" s="767">
        <v>410</v>
      </c>
      <c r="C25" s="1007"/>
      <c r="D25" s="1011" t="s">
        <v>829</v>
      </c>
      <c r="E25" s="816" t="s">
        <v>410</v>
      </c>
      <c r="F25" s="817" t="s">
        <v>412</v>
      </c>
      <c r="G25" s="805" t="s">
        <v>816</v>
      </c>
      <c r="H25" s="1023" t="s">
        <v>830</v>
      </c>
      <c r="I25" s="1016" t="s">
        <v>831</v>
      </c>
      <c r="J25" s="808"/>
      <c r="K25" s="605"/>
      <c r="L25" s="605"/>
      <c r="M25" s="605"/>
    </row>
    <row r="26" spans="1:13" ht="30" customHeight="1">
      <c r="A26" s="605"/>
      <c r="B26" s="773">
        <v>411</v>
      </c>
      <c r="C26" s="1007"/>
      <c r="D26" s="1012"/>
      <c r="E26" s="816" t="s">
        <v>411</v>
      </c>
      <c r="F26" s="817" t="s">
        <v>413</v>
      </c>
      <c r="G26" s="809" t="s">
        <v>816</v>
      </c>
      <c r="H26" s="1024"/>
      <c r="I26" s="1017"/>
      <c r="J26" s="812"/>
      <c r="K26" s="605"/>
      <c r="L26" s="605"/>
      <c r="M26" s="605"/>
    </row>
    <row r="27" spans="1:13" ht="30" customHeight="1">
      <c r="A27" s="605"/>
      <c r="B27" s="767">
        <v>412</v>
      </c>
      <c r="C27" s="1007"/>
      <c r="D27" s="1012"/>
      <c r="E27" s="816" t="s">
        <v>21</v>
      </c>
      <c r="F27" s="817" t="s">
        <v>414</v>
      </c>
      <c r="G27" s="809" t="s">
        <v>816</v>
      </c>
      <c r="H27" s="1024"/>
      <c r="I27" s="1017"/>
      <c r="J27" s="812"/>
      <c r="K27" s="605"/>
      <c r="L27" s="605"/>
      <c r="M27" s="605"/>
    </row>
    <row r="28" spans="1:13" ht="30" customHeight="1">
      <c r="A28" s="605"/>
      <c r="B28" s="773">
        <v>413</v>
      </c>
      <c r="C28" s="1007"/>
      <c r="D28" s="1012"/>
      <c r="E28" s="816" t="s">
        <v>20</v>
      </c>
      <c r="F28" s="817" t="s">
        <v>415</v>
      </c>
      <c r="G28" s="809" t="s">
        <v>816</v>
      </c>
      <c r="H28" s="1024"/>
      <c r="I28" s="1017"/>
      <c r="J28" s="812"/>
      <c r="K28" s="605"/>
      <c r="L28" s="605"/>
      <c r="M28" s="605"/>
    </row>
    <row r="29" spans="1:13" ht="30" customHeight="1">
      <c r="A29" s="605"/>
      <c r="B29" s="767">
        <v>414</v>
      </c>
      <c r="C29" s="1007"/>
      <c r="D29" s="1012"/>
      <c r="E29" s="816" t="s">
        <v>19</v>
      </c>
      <c r="F29" s="817" t="s">
        <v>416</v>
      </c>
      <c r="G29" s="809" t="s">
        <v>816</v>
      </c>
      <c r="H29" s="1024"/>
      <c r="I29" s="1017"/>
      <c r="J29" s="812"/>
      <c r="K29" s="605"/>
      <c r="L29" s="605"/>
      <c r="M29" s="605"/>
    </row>
    <row r="30" spans="1:13" ht="30" customHeight="1">
      <c r="A30" s="605"/>
      <c r="B30" s="773">
        <v>415</v>
      </c>
      <c r="C30" s="1007"/>
      <c r="D30" s="1012"/>
      <c r="E30" s="816" t="s">
        <v>18</v>
      </c>
      <c r="F30" s="817" t="s">
        <v>417</v>
      </c>
      <c r="G30" s="809" t="s">
        <v>816</v>
      </c>
      <c r="H30" s="1024"/>
      <c r="I30" s="1017"/>
      <c r="J30" s="812"/>
      <c r="K30" s="605"/>
      <c r="L30" s="605"/>
      <c r="M30" s="605"/>
    </row>
    <row r="31" spans="1:13" ht="30" customHeight="1">
      <c r="A31" s="605"/>
      <c r="B31" s="767">
        <v>416</v>
      </c>
      <c r="C31" s="1007"/>
      <c r="D31" s="1012"/>
      <c r="E31" s="816" t="s">
        <v>17</v>
      </c>
      <c r="F31" s="817" t="s">
        <v>418</v>
      </c>
      <c r="G31" s="809" t="s">
        <v>816</v>
      </c>
      <c r="H31" s="1024"/>
      <c r="I31" s="1017"/>
      <c r="J31" s="812"/>
      <c r="K31" s="605"/>
      <c r="L31" s="605"/>
      <c r="M31" s="605"/>
    </row>
    <row r="32" spans="1:13" ht="30" customHeight="1">
      <c r="A32" s="605"/>
      <c r="B32" s="773">
        <v>417</v>
      </c>
      <c r="C32" s="1007"/>
      <c r="D32" s="1012"/>
      <c r="E32" s="816" t="s">
        <v>16</v>
      </c>
      <c r="F32" s="817" t="s">
        <v>419</v>
      </c>
      <c r="G32" s="809" t="s">
        <v>816</v>
      </c>
      <c r="H32" s="1024"/>
      <c r="I32" s="1017"/>
      <c r="J32" s="812"/>
      <c r="K32" s="605"/>
      <c r="L32" s="605"/>
      <c r="M32" s="605"/>
    </row>
    <row r="33" spans="1:13" ht="30" customHeight="1" thickBot="1">
      <c r="A33" s="605"/>
      <c r="B33" s="767">
        <v>418</v>
      </c>
      <c r="C33" s="1007"/>
      <c r="D33" s="1013"/>
      <c r="E33" s="816" t="s">
        <v>15</v>
      </c>
      <c r="F33" s="817" t="s">
        <v>420</v>
      </c>
      <c r="G33" s="818" t="s">
        <v>816</v>
      </c>
      <c r="H33" s="1025"/>
      <c r="I33" s="1026"/>
      <c r="J33" s="819"/>
      <c r="K33" s="605"/>
      <c r="L33" s="605"/>
      <c r="M33" s="605"/>
    </row>
    <row r="34" spans="1:13" ht="30" customHeight="1">
      <c r="A34" s="605"/>
      <c r="B34" s="767">
        <v>440</v>
      </c>
      <c r="C34" s="820"/>
      <c r="D34" s="1011" t="s">
        <v>832</v>
      </c>
      <c r="E34" s="816" t="s">
        <v>833</v>
      </c>
      <c r="F34" s="817" t="s">
        <v>834</v>
      </c>
      <c r="G34" s="805" t="s">
        <v>816</v>
      </c>
      <c r="H34" s="1023" t="s">
        <v>830</v>
      </c>
      <c r="I34" s="1016" t="s">
        <v>831</v>
      </c>
      <c r="J34" s="808"/>
      <c r="K34" s="605"/>
      <c r="L34" s="605"/>
      <c r="M34" s="605"/>
    </row>
    <row r="35" spans="1:13" ht="30" customHeight="1">
      <c r="A35" s="605"/>
      <c r="B35" s="773">
        <v>441</v>
      </c>
      <c r="C35" s="820"/>
      <c r="D35" s="1012"/>
      <c r="E35" s="816" t="s">
        <v>835</v>
      </c>
      <c r="F35" s="817" t="s">
        <v>836</v>
      </c>
      <c r="G35" s="809" t="s">
        <v>816</v>
      </c>
      <c r="H35" s="1024"/>
      <c r="I35" s="1017"/>
      <c r="J35" s="812"/>
      <c r="K35" s="605"/>
      <c r="L35" s="605"/>
      <c r="M35" s="605"/>
    </row>
    <row r="36" spans="1:13" ht="30" customHeight="1">
      <c r="A36" s="605"/>
      <c r="B36" s="767">
        <v>442</v>
      </c>
      <c r="C36" s="820"/>
      <c r="D36" s="1012"/>
      <c r="E36" s="816" t="s">
        <v>837</v>
      </c>
      <c r="F36" s="817" t="s">
        <v>838</v>
      </c>
      <c r="G36" s="809" t="s">
        <v>816</v>
      </c>
      <c r="H36" s="1024"/>
      <c r="I36" s="1017"/>
      <c r="J36" s="812"/>
      <c r="K36" s="605"/>
      <c r="L36" s="605"/>
      <c r="M36" s="605"/>
    </row>
    <row r="37" spans="1:13" ht="30" customHeight="1">
      <c r="A37" s="605"/>
      <c r="B37" s="773">
        <v>443</v>
      </c>
      <c r="C37" s="820"/>
      <c r="D37" s="1012"/>
      <c r="E37" s="816" t="s">
        <v>839</v>
      </c>
      <c r="F37" s="817" t="s">
        <v>840</v>
      </c>
      <c r="G37" s="809" t="s">
        <v>816</v>
      </c>
      <c r="H37" s="1024"/>
      <c r="I37" s="1017"/>
      <c r="J37" s="812"/>
      <c r="K37" s="605"/>
      <c r="L37" s="605"/>
      <c r="M37" s="605"/>
    </row>
    <row r="38" spans="1:13" ht="30" customHeight="1">
      <c r="A38" s="605"/>
      <c r="B38" s="767">
        <v>444</v>
      </c>
      <c r="C38" s="820"/>
      <c r="D38" s="1012"/>
      <c r="E38" s="816" t="s">
        <v>841</v>
      </c>
      <c r="F38" s="817" t="s">
        <v>842</v>
      </c>
      <c r="G38" s="809" t="s">
        <v>816</v>
      </c>
      <c r="H38" s="1024"/>
      <c r="I38" s="1017"/>
      <c r="J38" s="812"/>
      <c r="K38" s="605"/>
      <c r="L38" s="605"/>
      <c r="M38" s="605"/>
    </row>
    <row r="39" spans="1:13" ht="30" customHeight="1">
      <c r="A39" s="605"/>
      <c r="B39" s="773">
        <v>445</v>
      </c>
      <c r="C39" s="820"/>
      <c r="D39" s="1012"/>
      <c r="E39" s="816" t="s">
        <v>843</v>
      </c>
      <c r="F39" s="817" t="s">
        <v>844</v>
      </c>
      <c r="G39" s="809" t="s">
        <v>816</v>
      </c>
      <c r="H39" s="1024"/>
      <c r="I39" s="1017"/>
      <c r="J39" s="812"/>
      <c r="K39" s="605"/>
      <c r="L39" s="605"/>
      <c r="M39" s="605"/>
    </row>
    <row r="40" spans="1:13" ht="30" customHeight="1">
      <c r="A40" s="605"/>
      <c r="B40" s="767">
        <v>446</v>
      </c>
      <c r="C40" s="820"/>
      <c r="D40" s="1012"/>
      <c r="E40" s="816" t="s">
        <v>845</v>
      </c>
      <c r="F40" s="817" t="s">
        <v>846</v>
      </c>
      <c r="G40" s="809" t="s">
        <v>816</v>
      </c>
      <c r="H40" s="1024"/>
      <c r="I40" s="1017"/>
      <c r="J40" s="812"/>
      <c r="K40" s="605"/>
      <c r="L40" s="605"/>
      <c r="M40" s="605"/>
    </row>
    <row r="41" spans="1:13" ht="30" customHeight="1">
      <c r="A41" s="605"/>
      <c r="B41" s="773">
        <v>447</v>
      </c>
      <c r="C41" s="820"/>
      <c r="D41" s="1012"/>
      <c r="E41" s="816" t="s">
        <v>847</v>
      </c>
      <c r="F41" s="817" t="s">
        <v>848</v>
      </c>
      <c r="G41" s="809" t="s">
        <v>816</v>
      </c>
      <c r="H41" s="1024"/>
      <c r="I41" s="1017"/>
      <c r="J41" s="812"/>
      <c r="K41" s="605"/>
      <c r="L41" s="605"/>
      <c r="M41" s="605"/>
    </row>
    <row r="42" spans="1:13" ht="30" customHeight="1">
      <c r="A42" s="605"/>
      <c r="B42" s="767">
        <v>448</v>
      </c>
      <c r="C42" s="820"/>
      <c r="D42" s="1012"/>
      <c r="E42" s="816" t="s">
        <v>849</v>
      </c>
      <c r="F42" s="817" t="s">
        <v>850</v>
      </c>
      <c r="G42" s="809" t="s">
        <v>816</v>
      </c>
      <c r="H42" s="1024"/>
      <c r="I42" s="1017"/>
      <c r="J42" s="821"/>
      <c r="K42" s="605"/>
      <c r="L42" s="605"/>
      <c r="M42" s="605"/>
    </row>
    <row r="43" spans="1:13" ht="30" customHeight="1" thickBot="1">
      <c r="A43" s="605"/>
      <c r="B43" s="773">
        <v>449</v>
      </c>
      <c r="C43" s="820"/>
      <c r="D43" s="1013"/>
      <c r="E43" s="816" t="s">
        <v>851</v>
      </c>
      <c r="F43" s="817" t="s">
        <v>852</v>
      </c>
      <c r="G43" s="818" t="s">
        <v>816</v>
      </c>
      <c r="H43" s="1025"/>
      <c r="I43" s="1026"/>
      <c r="J43" s="819"/>
      <c r="K43" s="605"/>
      <c r="L43" s="605"/>
      <c r="M43" s="605"/>
    </row>
    <row r="44" spans="1:13" ht="30" customHeight="1" thickBot="1">
      <c r="A44" s="605"/>
      <c r="B44" s="767">
        <v>460</v>
      </c>
      <c r="C44" s="1014" t="s">
        <v>853</v>
      </c>
      <c r="D44" s="999" t="s">
        <v>25</v>
      </c>
      <c r="E44" s="774" t="s">
        <v>14</v>
      </c>
      <c r="F44" s="822" t="s">
        <v>407</v>
      </c>
      <c r="G44" s="805" t="s">
        <v>816</v>
      </c>
      <c r="H44" s="1016" t="s">
        <v>854</v>
      </c>
      <c r="I44" s="1016" t="s">
        <v>855</v>
      </c>
      <c r="J44" s="808"/>
      <c r="K44" s="605"/>
      <c r="L44" s="605"/>
      <c r="M44" s="605"/>
    </row>
    <row r="45" spans="1:13" ht="30" customHeight="1" thickBot="1">
      <c r="A45" s="605"/>
      <c r="B45" s="773">
        <v>461</v>
      </c>
      <c r="C45" s="1015"/>
      <c r="D45" s="1000"/>
      <c r="E45" s="774" t="s">
        <v>13</v>
      </c>
      <c r="F45" s="822" t="s">
        <v>408</v>
      </c>
      <c r="G45" s="809" t="s">
        <v>816</v>
      </c>
      <c r="H45" s="1017"/>
      <c r="I45" s="1017"/>
      <c r="J45" s="812"/>
      <c r="K45" s="605"/>
      <c r="L45" s="605"/>
      <c r="M45" s="605"/>
    </row>
    <row r="46" spans="1:13" ht="30" customHeight="1" thickBot="1">
      <c r="A46" s="605"/>
      <c r="B46" s="773">
        <v>462</v>
      </c>
      <c r="C46" s="1015"/>
      <c r="D46" s="1000"/>
      <c r="E46" s="774" t="s">
        <v>12</v>
      </c>
      <c r="F46" s="822" t="s">
        <v>409</v>
      </c>
      <c r="G46" s="823" t="s">
        <v>816</v>
      </c>
      <c r="H46" s="1017"/>
      <c r="I46" s="1017"/>
      <c r="J46" s="821"/>
      <c r="K46" s="605"/>
      <c r="L46" s="605"/>
      <c r="M46" s="605"/>
    </row>
    <row r="47" spans="1:13" ht="30" customHeight="1">
      <c r="A47" s="605"/>
      <c r="B47" s="767">
        <v>470</v>
      </c>
      <c r="C47" s="1015"/>
      <c r="D47" s="1018" t="s">
        <v>856</v>
      </c>
      <c r="E47" s="824" t="s">
        <v>857</v>
      </c>
      <c r="F47" s="825"/>
      <c r="G47" s="826" t="s">
        <v>816</v>
      </c>
      <c r="H47" s="1021" t="s">
        <v>854</v>
      </c>
      <c r="I47" s="1021" t="s">
        <v>858</v>
      </c>
      <c r="J47" s="827"/>
      <c r="K47" s="605"/>
      <c r="L47" s="605"/>
      <c r="M47" s="605"/>
    </row>
    <row r="48" spans="1:13" ht="30" customHeight="1">
      <c r="A48" s="605"/>
      <c r="B48" s="773">
        <v>471</v>
      </c>
      <c r="C48" s="1015"/>
      <c r="D48" s="1019"/>
      <c r="E48" s="824" t="s">
        <v>857</v>
      </c>
      <c r="F48" s="825"/>
      <c r="G48" s="828" t="s">
        <v>816</v>
      </c>
      <c r="H48" s="1017"/>
      <c r="I48" s="1017"/>
      <c r="J48" s="829"/>
      <c r="K48" s="605"/>
      <c r="L48" s="605"/>
      <c r="M48" s="605"/>
    </row>
    <row r="49" spans="1:13" ht="30" customHeight="1">
      <c r="A49" s="605"/>
      <c r="B49" s="767">
        <v>472</v>
      </c>
      <c r="C49" s="1015"/>
      <c r="D49" s="1019"/>
      <c r="E49" s="824" t="s">
        <v>857</v>
      </c>
      <c r="F49" s="825"/>
      <c r="G49" s="828" t="s">
        <v>816</v>
      </c>
      <c r="H49" s="1017"/>
      <c r="I49" s="1017"/>
      <c r="J49" s="829"/>
      <c r="K49" s="605"/>
      <c r="L49" s="605"/>
      <c r="M49" s="605"/>
    </row>
    <row r="50" spans="1:13" ht="30" customHeight="1">
      <c r="A50" s="605"/>
      <c r="B50" s="773">
        <v>473</v>
      </c>
      <c r="C50" s="1015"/>
      <c r="D50" s="1019"/>
      <c r="E50" s="824" t="s">
        <v>857</v>
      </c>
      <c r="F50" s="825"/>
      <c r="G50" s="828" t="s">
        <v>816</v>
      </c>
      <c r="H50" s="1017"/>
      <c r="I50" s="1017"/>
      <c r="J50" s="829"/>
      <c r="K50" s="605"/>
      <c r="L50" s="605"/>
      <c r="M50" s="605"/>
    </row>
    <row r="51" spans="1:13" ht="30" customHeight="1">
      <c r="A51" s="605"/>
      <c r="B51" s="767">
        <v>474</v>
      </c>
      <c r="C51" s="1015"/>
      <c r="D51" s="1019"/>
      <c r="E51" s="824" t="s">
        <v>857</v>
      </c>
      <c r="F51" s="825"/>
      <c r="G51" s="828" t="s">
        <v>816</v>
      </c>
      <c r="H51" s="1017"/>
      <c r="I51" s="1017"/>
      <c r="J51" s="829"/>
      <c r="K51" s="605"/>
      <c r="L51" s="605"/>
      <c r="M51" s="605"/>
    </row>
    <row r="52" spans="1:13" ht="30" customHeight="1">
      <c r="A52" s="605"/>
      <c r="B52" s="773">
        <v>475</v>
      </c>
      <c r="C52" s="1015"/>
      <c r="D52" s="1019"/>
      <c r="E52" s="824" t="s">
        <v>857</v>
      </c>
      <c r="F52" s="825"/>
      <c r="G52" s="828" t="s">
        <v>816</v>
      </c>
      <c r="H52" s="1017"/>
      <c r="I52" s="1017"/>
      <c r="J52" s="829"/>
      <c r="K52" s="605"/>
      <c r="L52" s="605"/>
      <c r="M52" s="605"/>
    </row>
    <row r="53" spans="1:13" ht="30" customHeight="1">
      <c r="A53" s="605"/>
      <c r="B53" s="767">
        <v>476</v>
      </c>
      <c r="C53" s="1015"/>
      <c r="D53" s="1019"/>
      <c r="E53" s="824" t="s">
        <v>857</v>
      </c>
      <c r="F53" s="825"/>
      <c r="G53" s="828" t="s">
        <v>816</v>
      </c>
      <c r="H53" s="1017"/>
      <c r="I53" s="1017"/>
      <c r="J53" s="829"/>
      <c r="K53" s="605"/>
      <c r="L53" s="605"/>
      <c r="M53" s="605"/>
    </row>
    <row r="54" spans="1:13" ht="30" customHeight="1">
      <c r="A54" s="605"/>
      <c r="B54" s="773">
        <v>477</v>
      </c>
      <c r="C54" s="1015"/>
      <c r="D54" s="1019"/>
      <c r="E54" s="824" t="s">
        <v>857</v>
      </c>
      <c r="F54" s="825"/>
      <c r="G54" s="828" t="s">
        <v>816</v>
      </c>
      <c r="H54" s="1017"/>
      <c r="I54" s="1017"/>
      <c r="J54" s="829"/>
      <c r="K54" s="605"/>
      <c r="L54" s="605"/>
      <c r="M54" s="605"/>
    </row>
    <row r="55" spans="1:13" ht="30" customHeight="1">
      <c r="A55" s="605"/>
      <c r="B55" s="767">
        <v>478</v>
      </c>
      <c r="C55" s="1015"/>
      <c r="D55" s="1019"/>
      <c r="E55" s="824" t="s">
        <v>857</v>
      </c>
      <c r="F55" s="825"/>
      <c r="G55" s="828" t="s">
        <v>816</v>
      </c>
      <c r="H55" s="1017"/>
      <c r="I55" s="1017"/>
      <c r="J55" s="829"/>
      <c r="K55" s="605"/>
      <c r="L55" s="605"/>
      <c r="M55" s="605"/>
    </row>
    <row r="56" spans="1:13" ht="30" customHeight="1" thickBot="1">
      <c r="A56" s="605"/>
      <c r="B56" s="773">
        <v>479</v>
      </c>
      <c r="C56" s="1015"/>
      <c r="D56" s="1020"/>
      <c r="E56" s="824" t="s">
        <v>857</v>
      </c>
      <c r="F56" s="825"/>
      <c r="G56" s="830" t="s">
        <v>816</v>
      </c>
      <c r="H56" s="1022"/>
      <c r="I56" s="1022"/>
      <c r="J56" s="831"/>
      <c r="K56" s="605"/>
      <c r="L56" s="605"/>
      <c r="M56" s="605"/>
    </row>
    <row r="57" spans="1:13" s="605" customFormat="1" ht="200" customHeight="1">
      <c r="B57" s="763"/>
    </row>
    <row r="58" spans="1:13" s="605" customFormat="1" ht="200" customHeight="1">
      <c r="B58" s="763"/>
    </row>
    <row r="59" spans="1:13" s="605" customFormat="1" ht="200" customHeight="1">
      <c r="B59" s="763"/>
    </row>
  </sheetData>
  <mergeCells count="19">
    <mergeCell ref="H25:H33"/>
    <mergeCell ref="I25:I33"/>
    <mergeCell ref="D34:D43"/>
    <mergeCell ref="H34:H43"/>
    <mergeCell ref="I34:I43"/>
    <mergeCell ref="C44:C56"/>
    <mergeCell ref="D44:D46"/>
    <mergeCell ref="H44:H46"/>
    <mergeCell ref="I44:I46"/>
    <mergeCell ref="D47:D56"/>
    <mergeCell ref="H47:H56"/>
    <mergeCell ref="I47:I56"/>
    <mergeCell ref="C8:C10"/>
    <mergeCell ref="D8:D10"/>
    <mergeCell ref="C11:C18"/>
    <mergeCell ref="D11:D18"/>
    <mergeCell ref="C19:C33"/>
    <mergeCell ref="D19:D24"/>
    <mergeCell ref="D25:D33"/>
  </mergeCells>
  <pageMargins left="0.39370078740157483" right="0.39370078740157483" top="0.39370078740157483" bottom="0.39370078740157483" header="0.39370078740157483" footer="0.39370078740157483"/>
  <pageSetup paperSize="8" scale="42" orientation="landscape" horizontalDpi="4294967292" verticalDpi="4294967292"/>
  <headerFooter>
    <oddFooter>&amp;C&amp;"Calibri,Normal"&amp;K000000LISTE DE RÉFÉRENCE ET LISTE ROUGE DES MOLLUSQUES EN RÉGION GRAND EST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00"/>
    <pageSetUpPr fitToPage="1"/>
  </sheetPr>
  <dimension ref="A1:AD45"/>
  <sheetViews>
    <sheetView zoomScaleNormal="100" workbookViewId="0"/>
  </sheetViews>
  <sheetFormatPr baseColWidth="10" defaultColWidth="15.6640625" defaultRowHeight="57" customHeight="1" outlineLevelCol="1"/>
  <cols>
    <col min="1" max="1" width="2.83203125" style="225" customWidth="1"/>
    <col min="2" max="4" width="11.83203125" style="136" customWidth="1"/>
    <col min="5" max="5" width="47.83203125" style="136" customWidth="1"/>
    <col min="6" max="6" width="11.83203125" style="136" customWidth="1"/>
    <col min="7" max="7" width="60.83203125" style="226" customWidth="1"/>
    <col min="8" max="8" width="13" style="342" customWidth="1"/>
    <col min="9" max="9" width="10.83203125" style="342" customWidth="1"/>
    <col min="10" max="10" width="10.83203125" style="226" customWidth="1"/>
    <col min="11" max="11" width="11.83203125" style="136" customWidth="1"/>
    <col min="12" max="12" width="15.6640625" style="136"/>
    <col min="13" max="13" width="110" style="136" customWidth="1"/>
    <col min="14" max="14" width="11.83203125" style="136" customWidth="1"/>
    <col min="15" max="15" width="15.6640625" style="136"/>
    <col min="16" max="16" width="97.1640625" style="136" customWidth="1"/>
    <col min="17" max="17" width="15.6640625" style="136"/>
    <col min="18" max="20" width="100.83203125" style="136" customWidth="1"/>
    <col min="21" max="23" width="29.6640625" style="136" customWidth="1" outlineLevel="1"/>
    <col min="24" max="16384" width="15.6640625" style="136"/>
  </cols>
  <sheetData>
    <row r="1" spans="1:30" s="4" customFormat="1" ht="70" customHeight="1">
      <c r="A1" s="1"/>
      <c r="B1" s="1" t="s">
        <v>174</v>
      </c>
      <c r="C1" s="2"/>
      <c r="D1" s="3"/>
      <c r="E1" s="3"/>
      <c r="F1" s="3"/>
      <c r="G1" s="3"/>
      <c r="H1" s="338"/>
      <c r="I1" s="338"/>
      <c r="J1" s="3"/>
      <c r="K1" s="1"/>
      <c r="L1" s="1"/>
      <c r="M1" s="1"/>
      <c r="N1" s="1"/>
      <c r="O1" s="1"/>
      <c r="P1" s="1"/>
      <c r="Q1" s="1"/>
      <c r="R1" s="3"/>
      <c r="S1" s="3"/>
      <c r="T1" s="3"/>
    </row>
    <row r="2" spans="1:30" s="7" customFormat="1" ht="70" customHeight="1">
      <c r="A2" s="5"/>
      <c r="B2" s="6" t="s">
        <v>367</v>
      </c>
      <c r="C2" s="5"/>
      <c r="D2" s="5"/>
      <c r="E2" s="5"/>
      <c r="F2" s="5"/>
      <c r="G2" s="141"/>
      <c r="H2" s="339"/>
      <c r="I2" s="339"/>
      <c r="J2" s="141"/>
      <c r="K2" s="5"/>
      <c r="L2" s="6" t="s">
        <v>72</v>
      </c>
      <c r="M2" s="5"/>
      <c r="N2" s="5"/>
      <c r="O2" s="6" t="s">
        <v>148</v>
      </c>
      <c r="P2" s="5"/>
      <c r="Q2" s="5"/>
      <c r="R2" s="5"/>
      <c r="S2" s="5"/>
      <c r="T2" s="5"/>
    </row>
    <row r="3" spans="1:30" s="320" customFormat="1" ht="20" customHeight="1">
      <c r="A3" s="137"/>
      <c r="B3" s="138" t="s">
        <v>175</v>
      </c>
      <c r="C3" s="138"/>
      <c r="D3" s="138"/>
      <c r="E3" s="321"/>
      <c r="F3" s="321"/>
      <c r="G3" s="321"/>
      <c r="H3" s="340"/>
      <c r="I3" s="340"/>
      <c r="J3" s="321"/>
      <c r="K3" s="321"/>
      <c r="L3" s="321"/>
      <c r="M3" s="321"/>
      <c r="N3" s="321"/>
      <c r="O3" s="321"/>
      <c r="P3" s="321"/>
      <c r="Q3" s="321"/>
      <c r="R3" s="321"/>
      <c r="S3" s="321"/>
      <c r="T3" s="321"/>
      <c r="U3" s="341"/>
      <c r="V3" s="341"/>
      <c r="W3" s="341"/>
      <c r="X3" s="341"/>
      <c r="Y3" s="341"/>
      <c r="Z3" s="341"/>
      <c r="AA3" s="341"/>
      <c r="AB3" s="341"/>
      <c r="AC3" s="341"/>
      <c r="AD3" s="341"/>
    </row>
    <row r="4" spans="1:30" s="148" customFormat="1" ht="70" customHeight="1">
      <c r="A4" s="142"/>
      <c r="B4" s="143"/>
      <c r="C4" s="144" t="s">
        <v>73</v>
      </c>
      <c r="D4" s="145"/>
      <c r="E4" s="145"/>
      <c r="F4" s="145"/>
      <c r="G4" s="146"/>
      <c r="H4" s="342"/>
      <c r="I4" s="342"/>
      <c r="J4" s="146"/>
      <c r="K4" s="145"/>
      <c r="L4" s="144" t="s">
        <v>74</v>
      </c>
      <c r="M4" s="147"/>
      <c r="N4" s="145"/>
      <c r="O4" s="144" t="s">
        <v>149</v>
      </c>
      <c r="P4" s="147"/>
      <c r="Q4" s="142"/>
      <c r="R4" s="145"/>
      <c r="S4" s="145"/>
      <c r="T4" s="145"/>
      <c r="U4" s="343" t="s">
        <v>176</v>
      </c>
      <c r="V4" s="343" t="s">
        <v>177</v>
      </c>
      <c r="W4" s="343" t="s">
        <v>178</v>
      </c>
    </row>
    <row r="5" spans="1:30" s="10" customFormat="1" ht="70" customHeight="1" thickBot="1">
      <c r="A5" s="11"/>
      <c r="B5" s="23"/>
      <c r="C5" s="149" t="s">
        <v>75</v>
      </c>
      <c r="D5" s="23"/>
      <c r="E5" s="23"/>
      <c r="F5" s="23"/>
      <c r="G5" s="23"/>
      <c r="H5" s="342"/>
      <c r="I5" s="342"/>
      <c r="J5" s="23"/>
      <c r="K5" s="9"/>
      <c r="L5" s="1029" t="s">
        <v>179</v>
      </c>
      <c r="M5" s="1029"/>
      <c r="N5" s="9"/>
      <c r="O5" s="1030" t="s">
        <v>180</v>
      </c>
      <c r="P5" s="1030"/>
      <c r="Q5" s="1030"/>
      <c r="R5" s="145"/>
      <c r="S5" s="145"/>
      <c r="T5" s="145"/>
      <c r="U5" s="344" t="s">
        <v>181</v>
      </c>
      <c r="V5" s="344" t="s">
        <v>182</v>
      </c>
      <c r="W5" s="344" t="s">
        <v>183</v>
      </c>
    </row>
    <row r="6" spans="1:30" s="10" customFormat="1" ht="85" customHeight="1" thickTop="1" thickBot="1">
      <c r="A6" s="9"/>
      <c r="B6" s="150" t="s">
        <v>76</v>
      </c>
      <c r="C6" s="151" t="s">
        <v>77</v>
      </c>
      <c r="D6" s="152" t="s">
        <v>78</v>
      </c>
      <c r="E6" s="153" t="s">
        <v>79</v>
      </c>
      <c r="F6" s="152" t="s">
        <v>80</v>
      </c>
      <c r="G6" s="154" t="s">
        <v>70</v>
      </c>
      <c r="H6" s="152" t="s">
        <v>184</v>
      </c>
      <c r="I6" s="345" t="s">
        <v>185</v>
      </c>
      <c r="J6" s="345" t="s">
        <v>186</v>
      </c>
      <c r="K6" s="9"/>
      <c r="L6" s="1031" t="s">
        <v>81</v>
      </c>
      <c r="M6" s="1032"/>
      <c r="N6" s="9"/>
      <c r="O6" s="1030"/>
      <c r="P6" s="1030"/>
      <c r="Q6" s="1030"/>
      <c r="R6" s="145"/>
      <c r="S6" s="145"/>
      <c r="T6" s="145"/>
      <c r="U6" s="346" t="s">
        <v>2</v>
      </c>
      <c r="V6" s="347" t="s">
        <v>4</v>
      </c>
      <c r="W6" s="347" t="s">
        <v>4</v>
      </c>
    </row>
    <row r="7" spans="1:30" s="10" customFormat="1" ht="69.5" customHeight="1" thickBot="1">
      <c r="A7" s="9"/>
      <c r="B7" s="155" t="s">
        <v>82</v>
      </c>
      <c r="C7" s="156"/>
      <c r="D7" s="157" t="s">
        <v>83</v>
      </c>
      <c r="E7" s="158" t="s">
        <v>84</v>
      </c>
      <c r="F7" s="159" t="s">
        <v>83</v>
      </c>
      <c r="G7" s="1033" t="s">
        <v>85</v>
      </c>
      <c r="H7" s="348" t="s">
        <v>187</v>
      </c>
      <c r="I7" s="349" t="s">
        <v>188</v>
      </c>
      <c r="J7" s="350" t="s">
        <v>189</v>
      </c>
      <c r="K7" s="9"/>
      <c r="L7" s="1035" t="s">
        <v>86</v>
      </c>
      <c r="M7" s="1036"/>
      <c r="N7" s="9"/>
      <c r="O7" s="251" t="s">
        <v>190</v>
      </c>
      <c r="P7" s="9"/>
      <c r="Q7" s="245" t="s">
        <v>150</v>
      </c>
      <c r="R7" s="145"/>
      <c r="S7" s="145"/>
      <c r="T7" s="145"/>
      <c r="U7" s="351" t="s">
        <v>43</v>
      </c>
      <c r="V7" s="352" t="s">
        <v>153</v>
      </c>
      <c r="W7" s="352" t="s">
        <v>153</v>
      </c>
    </row>
    <row r="8" spans="1:30" s="10" customFormat="1" ht="69.5" customHeight="1" thickBot="1">
      <c r="A8" s="9"/>
      <c r="B8" s="160" t="s">
        <v>87</v>
      </c>
      <c r="C8" s="161"/>
      <c r="D8" s="162" t="s">
        <v>88</v>
      </c>
      <c r="E8" s="163" t="s">
        <v>89</v>
      </c>
      <c r="F8" s="164" t="s">
        <v>88</v>
      </c>
      <c r="G8" s="1034"/>
      <c r="H8" s="353" t="s">
        <v>187</v>
      </c>
      <c r="I8" s="354" t="s">
        <v>191</v>
      </c>
      <c r="J8" s="355" t="s">
        <v>192</v>
      </c>
      <c r="K8" s="9"/>
      <c r="L8" s="165" t="s">
        <v>2</v>
      </c>
      <c r="M8" s="166" t="s">
        <v>90</v>
      </c>
      <c r="N8" s="9"/>
      <c r="O8" s="252" t="s">
        <v>4</v>
      </c>
      <c r="P8" s="253" t="s">
        <v>151</v>
      </c>
      <c r="Q8" s="254" t="s">
        <v>4</v>
      </c>
      <c r="R8" s="145"/>
      <c r="S8" s="145"/>
      <c r="T8" s="145"/>
      <c r="U8" s="356" t="s">
        <v>67</v>
      </c>
      <c r="V8" s="352" t="s">
        <v>155</v>
      </c>
      <c r="W8" s="352" t="s">
        <v>155</v>
      </c>
    </row>
    <row r="9" spans="1:30" s="10" customFormat="1" ht="69.5" customHeight="1" thickBot="1">
      <c r="A9" s="9"/>
      <c r="B9" s="167" t="s">
        <v>91</v>
      </c>
      <c r="C9" s="168"/>
      <c r="D9" s="169" t="s">
        <v>9</v>
      </c>
      <c r="E9" s="357" t="s">
        <v>28</v>
      </c>
      <c r="F9" s="170" t="s">
        <v>9</v>
      </c>
      <c r="G9" s="171" t="s">
        <v>92</v>
      </c>
      <c r="H9" s="358" t="s">
        <v>193</v>
      </c>
      <c r="I9" s="359" t="s">
        <v>194</v>
      </c>
      <c r="J9" s="360" t="s">
        <v>195</v>
      </c>
      <c r="K9" s="9"/>
      <c r="L9" s="1037" t="s">
        <v>93</v>
      </c>
      <c r="M9" s="1038"/>
      <c r="N9" s="9"/>
      <c r="O9" s="1039" t="s">
        <v>152</v>
      </c>
      <c r="P9" s="1028"/>
      <c r="Q9" s="9"/>
      <c r="R9" s="145"/>
      <c r="S9" s="145"/>
      <c r="T9" s="145"/>
      <c r="U9" s="361" t="s">
        <v>65</v>
      </c>
      <c r="V9" s="352" t="s">
        <v>157</v>
      </c>
      <c r="W9" s="352" t="s">
        <v>155</v>
      </c>
    </row>
    <row r="10" spans="1:30" s="10" customFormat="1" ht="69.5" customHeight="1">
      <c r="A10" s="9"/>
      <c r="B10" s="172" t="s">
        <v>94</v>
      </c>
      <c r="C10" s="1040"/>
      <c r="D10" s="173" t="s">
        <v>11</v>
      </c>
      <c r="E10" s="362" t="s">
        <v>95</v>
      </c>
      <c r="F10" s="159" t="s">
        <v>11</v>
      </c>
      <c r="G10" s="174" t="s">
        <v>96</v>
      </c>
      <c r="H10" s="348" t="s">
        <v>196</v>
      </c>
      <c r="I10" s="1042" t="s">
        <v>197</v>
      </c>
      <c r="J10" s="1044" t="s">
        <v>198</v>
      </c>
      <c r="K10" s="9"/>
      <c r="L10" s="175" t="s">
        <v>43</v>
      </c>
      <c r="M10" s="276" t="s">
        <v>97</v>
      </c>
      <c r="N10" s="9"/>
      <c r="O10" s="255" t="s">
        <v>153</v>
      </c>
      <c r="P10" s="256" t="s">
        <v>154</v>
      </c>
      <c r="Q10" s="257" t="s">
        <v>153</v>
      </c>
      <c r="R10" s="145"/>
      <c r="S10" s="145"/>
      <c r="T10" s="145"/>
      <c r="U10" s="361" t="s">
        <v>68</v>
      </c>
      <c r="V10" s="352" t="s">
        <v>159</v>
      </c>
      <c r="W10" s="352" t="s">
        <v>159</v>
      </c>
    </row>
    <row r="11" spans="1:30" s="10" customFormat="1" ht="69.5" customHeight="1" thickBot="1">
      <c r="A11" s="9"/>
      <c r="B11" s="176" t="s">
        <v>98</v>
      </c>
      <c r="C11" s="1041"/>
      <c r="D11" s="177" t="s">
        <v>10</v>
      </c>
      <c r="E11" s="363" t="s">
        <v>29</v>
      </c>
      <c r="F11" s="179" t="s">
        <v>10</v>
      </c>
      <c r="G11" s="1046" t="s">
        <v>99</v>
      </c>
      <c r="H11" s="364" t="s">
        <v>196</v>
      </c>
      <c r="I11" s="1043"/>
      <c r="J11" s="1045"/>
      <c r="K11" s="9"/>
      <c r="L11" s="180" t="s">
        <v>67</v>
      </c>
      <c r="M11" s="181" t="s">
        <v>100</v>
      </c>
      <c r="N11" s="9"/>
      <c r="O11" s="255" t="s">
        <v>155</v>
      </c>
      <c r="P11" s="256" t="s">
        <v>156</v>
      </c>
      <c r="Q11" s="258" t="s">
        <v>155</v>
      </c>
      <c r="R11" s="145"/>
      <c r="S11" s="145"/>
      <c r="T11" s="145"/>
      <c r="U11" s="356" t="s">
        <v>69</v>
      </c>
      <c r="V11" s="352" t="s">
        <v>161</v>
      </c>
      <c r="W11" s="352" t="s">
        <v>159</v>
      </c>
    </row>
    <row r="12" spans="1:30" s="10" customFormat="1" ht="69.5" customHeight="1" thickBot="1">
      <c r="A12" s="9"/>
      <c r="B12" s="176" t="s">
        <v>101</v>
      </c>
      <c r="C12" s="182"/>
      <c r="D12" s="183" t="s">
        <v>8</v>
      </c>
      <c r="E12" s="363" t="s">
        <v>30</v>
      </c>
      <c r="F12" s="179" t="s">
        <v>8</v>
      </c>
      <c r="G12" s="1047"/>
      <c r="H12" s="364" t="s">
        <v>196</v>
      </c>
      <c r="I12" s="365" t="s">
        <v>199</v>
      </c>
      <c r="J12" s="366" t="s">
        <v>200</v>
      </c>
      <c r="K12" s="9"/>
      <c r="L12" s="184" t="s">
        <v>65</v>
      </c>
      <c r="M12" s="185" t="s">
        <v>102</v>
      </c>
      <c r="N12" s="9"/>
      <c r="O12" s="255" t="s">
        <v>157</v>
      </c>
      <c r="P12" s="256" t="s">
        <v>158</v>
      </c>
      <c r="Q12" s="258" t="s">
        <v>155</v>
      </c>
      <c r="R12" s="145"/>
      <c r="S12" s="145"/>
      <c r="T12" s="145"/>
      <c r="U12" s="361" t="s">
        <v>66</v>
      </c>
      <c r="V12" s="367" t="s">
        <v>163</v>
      </c>
      <c r="W12" s="367" t="s">
        <v>159</v>
      </c>
    </row>
    <row r="13" spans="1:30" s="10" customFormat="1" ht="69.5" customHeight="1" thickBot="1">
      <c r="A13" s="9"/>
      <c r="B13" s="186" t="s">
        <v>103</v>
      </c>
      <c r="C13" s="187"/>
      <c r="D13" s="188" t="s">
        <v>7</v>
      </c>
      <c r="E13" s="368" t="s">
        <v>31</v>
      </c>
      <c r="F13" s="164" t="s">
        <v>7</v>
      </c>
      <c r="G13" s="1048"/>
      <c r="H13" s="353" t="s">
        <v>196</v>
      </c>
      <c r="I13" s="354" t="s">
        <v>201</v>
      </c>
      <c r="J13" s="355" t="s">
        <v>202</v>
      </c>
      <c r="K13" s="9"/>
      <c r="L13" s="1049" t="s">
        <v>104</v>
      </c>
      <c r="M13" s="1050"/>
      <c r="N13" s="9"/>
      <c r="O13" s="255" t="s">
        <v>159</v>
      </c>
      <c r="P13" s="256" t="s">
        <v>160</v>
      </c>
      <c r="Q13" s="258" t="s">
        <v>159</v>
      </c>
      <c r="R13" s="145"/>
      <c r="S13" s="145"/>
      <c r="T13" s="145"/>
      <c r="U13" s="369" t="s">
        <v>4</v>
      </c>
      <c r="V13" s="352" t="s">
        <v>166</v>
      </c>
      <c r="W13" s="352" t="s">
        <v>153</v>
      </c>
    </row>
    <row r="14" spans="1:30" s="10" customFormat="1" ht="69.5" customHeight="1" thickBot="1">
      <c r="A14" s="9"/>
      <c r="B14" s="189" t="s">
        <v>105</v>
      </c>
      <c r="C14" s="190"/>
      <c r="D14" s="191" t="s">
        <v>1</v>
      </c>
      <c r="E14" s="370" t="s">
        <v>32</v>
      </c>
      <c r="F14" s="192" t="s">
        <v>1</v>
      </c>
      <c r="G14" s="193" t="s">
        <v>106</v>
      </c>
      <c r="H14" s="371" t="s">
        <v>196</v>
      </c>
      <c r="I14" s="372" t="s">
        <v>203</v>
      </c>
      <c r="J14" s="373" t="s">
        <v>204</v>
      </c>
      <c r="K14" s="9"/>
      <c r="L14" s="194" t="s">
        <v>68</v>
      </c>
      <c r="M14" s="276" t="s">
        <v>107</v>
      </c>
      <c r="N14" s="9"/>
      <c r="O14" s="255" t="s">
        <v>161</v>
      </c>
      <c r="P14" s="256" t="s">
        <v>162</v>
      </c>
      <c r="Q14" s="258" t="s">
        <v>159</v>
      </c>
      <c r="R14" s="145"/>
      <c r="S14" s="145"/>
      <c r="T14" s="145"/>
      <c r="U14" s="374" t="s">
        <v>3</v>
      </c>
      <c r="V14" s="352" t="s">
        <v>168</v>
      </c>
      <c r="W14" s="352" t="s">
        <v>155</v>
      </c>
    </row>
    <row r="15" spans="1:30" s="10" customFormat="1" ht="69.5" customHeight="1" thickBot="1">
      <c r="A15" s="11"/>
      <c r="B15" s="176" t="s">
        <v>108</v>
      </c>
      <c r="C15" s="182"/>
      <c r="D15" s="195" t="s">
        <v>0</v>
      </c>
      <c r="E15" s="363" t="s">
        <v>33</v>
      </c>
      <c r="F15" s="179" t="s">
        <v>0</v>
      </c>
      <c r="G15" s="196" t="s">
        <v>109</v>
      </c>
      <c r="H15" s="364" t="s">
        <v>196</v>
      </c>
      <c r="I15" s="365" t="s">
        <v>205</v>
      </c>
      <c r="J15" s="366" t="s">
        <v>206</v>
      </c>
      <c r="K15" s="9"/>
      <c r="L15" s="197" t="s">
        <v>69</v>
      </c>
      <c r="M15" s="198" t="s">
        <v>110</v>
      </c>
      <c r="N15" s="9"/>
      <c r="O15" s="259" t="s">
        <v>163</v>
      </c>
      <c r="P15" s="260" t="s">
        <v>164</v>
      </c>
      <c r="Q15" s="261" t="s">
        <v>159</v>
      </c>
      <c r="R15" s="145"/>
      <c r="S15" s="145"/>
      <c r="T15" s="145"/>
      <c r="U15" s="375" t="s">
        <v>131</v>
      </c>
      <c r="V15" s="352" t="s">
        <v>170</v>
      </c>
      <c r="W15" s="352" t="s">
        <v>159</v>
      </c>
    </row>
    <row r="16" spans="1:30" s="10" customFormat="1" ht="69.5" customHeight="1" thickTop="1" thickBot="1">
      <c r="A16" s="11"/>
      <c r="B16" s="199" t="s">
        <v>111</v>
      </c>
      <c r="C16" s="200"/>
      <c r="D16" s="201" t="s">
        <v>34</v>
      </c>
      <c r="E16" s="376" t="s">
        <v>35</v>
      </c>
      <c r="F16" s="203" t="s">
        <v>34</v>
      </c>
      <c r="G16" s="277" t="s">
        <v>112</v>
      </c>
      <c r="H16" s="377" t="s">
        <v>196</v>
      </c>
      <c r="I16" s="378" t="s">
        <v>207</v>
      </c>
      <c r="J16" s="379" t="s">
        <v>208</v>
      </c>
      <c r="K16" s="9"/>
      <c r="L16" s="204"/>
      <c r="M16" s="205"/>
      <c r="N16" s="9"/>
      <c r="O16" s="1027" t="s">
        <v>165</v>
      </c>
      <c r="P16" s="1028"/>
      <c r="Q16" s="9"/>
      <c r="R16" s="145"/>
      <c r="S16" s="145"/>
      <c r="T16" s="145"/>
      <c r="U16" s="380" t="s">
        <v>133</v>
      </c>
      <c r="V16" s="352" t="s">
        <v>209</v>
      </c>
      <c r="W16" s="352" t="s">
        <v>159</v>
      </c>
    </row>
    <row r="17" spans="1:23" s="10" customFormat="1" ht="69.5" customHeight="1" thickTop="1" thickBot="1">
      <c r="A17" s="11"/>
      <c r="B17" s="172" t="s">
        <v>113</v>
      </c>
      <c r="C17" s="1040"/>
      <c r="D17" s="206" t="s">
        <v>5</v>
      </c>
      <c r="E17" s="362" t="s">
        <v>114</v>
      </c>
      <c r="F17" s="159" t="s">
        <v>5</v>
      </c>
      <c r="G17" s="174" t="s">
        <v>115</v>
      </c>
      <c r="H17" s="348" t="s">
        <v>196</v>
      </c>
      <c r="I17" s="1042" t="s">
        <v>210</v>
      </c>
      <c r="J17" s="1044" t="s">
        <v>211</v>
      </c>
      <c r="K17" s="9"/>
      <c r="L17" s="1031" t="s">
        <v>116</v>
      </c>
      <c r="M17" s="1032"/>
      <c r="N17" s="9"/>
      <c r="O17" s="255" t="s">
        <v>166</v>
      </c>
      <c r="P17" s="256" t="s">
        <v>167</v>
      </c>
      <c r="Q17" s="257" t="s">
        <v>153</v>
      </c>
      <c r="R17" s="145"/>
      <c r="S17" s="145"/>
      <c r="T17" s="145"/>
      <c r="U17" s="380" t="s">
        <v>135</v>
      </c>
      <c r="V17" s="352" t="s">
        <v>212</v>
      </c>
      <c r="W17" s="352" t="s">
        <v>159</v>
      </c>
    </row>
    <row r="18" spans="1:23" s="10" customFormat="1" ht="69.5" customHeight="1" thickBot="1">
      <c r="A18" s="11"/>
      <c r="B18" s="176" t="s">
        <v>117</v>
      </c>
      <c r="C18" s="1054"/>
      <c r="D18" s="207" t="s">
        <v>36</v>
      </c>
      <c r="E18" s="178" t="s">
        <v>213</v>
      </c>
      <c r="F18" s="179" t="s">
        <v>36</v>
      </c>
      <c r="G18" s="196" t="s">
        <v>118</v>
      </c>
      <c r="H18" s="364" t="s">
        <v>196</v>
      </c>
      <c r="I18" s="1056"/>
      <c r="J18" s="1058"/>
      <c r="K18" s="9"/>
      <c r="L18" s="1035" t="s">
        <v>119</v>
      </c>
      <c r="M18" s="1036"/>
      <c r="N18" s="9"/>
      <c r="O18" s="255" t="s">
        <v>168</v>
      </c>
      <c r="P18" s="256" t="s">
        <v>169</v>
      </c>
      <c r="Q18" s="258" t="s">
        <v>155</v>
      </c>
      <c r="R18" s="145"/>
      <c r="S18" s="145"/>
      <c r="T18" s="145"/>
      <c r="U18" s="381" t="s">
        <v>214</v>
      </c>
      <c r="V18" s="382" t="s">
        <v>40</v>
      </c>
      <c r="W18" s="382" t="s">
        <v>40</v>
      </c>
    </row>
    <row r="19" spans="1:23" s="10" customFormat="1" ht="69.5" customHeight="1" thickBot="1">
      <c r="A19" s="11"/>
      <c r="B19" s="176" t="s">
        <v>120</v>
      </c>
      <c r="C19" s="1054"/>
      <c r="D19" s="207" t="s">
        <v>37</v>
      </c>
      <c r="E19" s="178" t="s">
        <v>215</v>
      </c>
      <c r="F19" s="179" t="s">
        <v>37</v>
      </c>
      <c r="G19" s="196" t="s">
        <v>121</v>
      </c>
      <c r="H19" s="364" t="s">
        <v>196</v>
      </c>
      <c r="I19" s="1056"/>
      <c r="J19" s="1058"/>
      <c r="K19" s="9"/>
      <c r="L19" s="208" t="s">
        <v>66</v>
      </c>
      <c r="M19" s="209" t="s">
        <v>122</v>
      </c>
      <c r="N19" s="9"/>
      <c r="O19" s="255" t="s">
        <v>170</v>
      </c>
      <c r="P19" s="256" t="s">
        <v>171</v>
      </c>
      <c r="Q19" s="258" t="s">
        <v>159</v>
      </c>
      <c r="R19" s="145"/>
      <c r="S19" s="145"/>
      <c r="T19" s="145"/>
      <c r="U19" s="383" t="s">
        <v>137</v>
      </c>
    </row>
    <row r="20" spans="1:23" s="10" customFormat="1" ht="69.5" customHeight="1">
      <c r="A20" s="11"/>
      <c r="B20" s="199" t="s">
        <v>123</v>
      </c>
      <c r="C20" s="1054"/>
      <c r="D20" s="210" t="s">
        <v>6</v>
      </c>
      <c r="E20" s="202" t="s">
        <v>216</v>
      </c>
      <c r="F20" s="203" t="s">
        <v>6</v>
      </c>
      <c r="G20" s="277" t="s">
        <v>124</v>
      </c>
      <c r="H20" s="377" t="s">
        <v>196</v>
      </c>
      <c r="I20" s="1056"/>
      <c r="J20" s="1058"/>
      <c r="K20" s="9"/>
      <c r="L20" s="211" t="s">
        <v>4</v>
      </c>
      <c r="M20" s="209" t="s">
        <v>125</v>
      </c>
      <c r="N20" s="9"/>
      <c r="O20" s="255" t="s">
        <v>209</v>
      </c>
      <c r="P20" s="256" t="s">
        <v>217</v>
      </c>
      <c r="Q20" s="258" t="s">
        <v>159</v>
      </c>
      <c r="R20" s="145"/>
      <c r="S20" s="145"/>
      <c r="T20" s="145"/>
      <c r="U20" s="369" t="s">
        <v>218</v>
      </c>
    </row>
    <row r="21" spans="1:23" s="10" customFormat="1" ht="69.5" customHeight="1" thickBot="1">
      <c r="A21" s="11"/>
      <c r="B21" s="186" t="s">
        <v>126</v>
      </c>
      <c r="C21" s="1055"/>
      <c r="D21" s="212" t="s">
        <v>39</v>
      </c>
      <c r="E21" s="163" t="s">
        <v>219</v>
      </c>
      <c r="F21" s="164" t="s">
        <v>39</v>
      </c>
      <c r="G21" s="213" t="s">
        <v>127</v>
      </c>
      <c r="H21" s="353" t="s">
        <v>196</v>
      </c>
      <c r="I21" s="1057"/>
      <c r="J21" s="1059"/>
      <c r="K21" s="9"/>
      <c r="L21" s="214" t="s">
        <v>3</v>
      </c>
      <c r="M21" s="215" t="s">
        <v>128</v>
      </c>
      <c r="N21" s="9"/>
      <c r="O21" s="259" t="s">
        <v>212</v>
      </c>
      <c r="P21" s="260" t="s">
        <v>220</v>
      </c>
      <c r="Q21" s="261" t="s">
        <v>159</v>
      </c>
      <c r="R21" s="145"/>
      <c r="S21" s="145"/>
      <c r="T21" s="145"/>
      <c r="U21" s="384" t="s">
        <v>221</v>
      </c>
    </row>
    <row r="22" spans="1:23" s="10" customFormat="1" ht="69.5" customHeight="1" thickBot="1">
      <c r="A22" s="11"/>
      <c r="B22" s="216" t="s">
        <v>129</v>
      </c>
      <c r="C22" s="217"/>
      <c r="D22" s="218" t="s">
        <v>40</v>
      </c>
      <c r="E22" s="219" t="s">
        <v>41</v>
      </c>
      <c r="F22" s="220" t="s">
        <v>40</v>
      </c>
      <c r="G22" s="221" t="s">
        <v>130</v>
      </c>
      <c r="H22" s="385" t="s">
        <v>196</v>
      </c>
      <c r="I22" s="386"/>
      <c r="J22" s="205"/>
      <c r="K22" s="9"/>
      <c r="L22" s="387"/>
      <c r="M22" s="388"/>
      <c r="N22" s="9"/>
      <c r="O22" s="9"/>
      <c r="P22" s="9"/>
      <c r="Q22" s="9"/>
      <c r="R22" s="145"/>
      <c r="S22" s="145"/>
      <c r="T22" s="145"/>
      <c r="U22" s="389" t="s">
        <v>222</v>
      </c>
    </row>
    <row r="23" spans="1:23" s="10" customFormat="1" ht="69.5" customHeight="1" thickBot="1">
      <c r="A23" s="11"/>
      <c r="B23" s="222"/>
      <c r="C23" s="222"/>
      <c r="D23" s="222"/>
      <c r="E23" s="222"/>
      <c r="F23" s="222"/>
      <c r="G23" s="224"/>
      <c r="H23" s="390"/>
      <c r="I23" s="342"/>
      <c r="J23" s="224"/>
      <c r="K23" s="9"/>
      <c r="L23" s="1060" t="s">
        <v>223</v>
      </c>
      <c r="M23" s="1061"/>
      <c r="N23" s="9"/>
      <c r="O23" s="262" t="s">
        <v>40</v>
      </c>
      <c r="P23" s="263" t="s">
        <v>224</v>
      </c>
      <c r="Q23" s="262" t="s">
        <v>40</v>
      </c>
      <c r="R23" s="145"/>
      <c r="S23" s="145"/>
      <c r="T23" s="145"/>
      <c r="U23" s="136"/>
    </row>
    <row r="24" spans="1:23" s="10" customFormat="1" ht="69.5" customHeight="1" thickBot="1">
      <c r="A24" s="11"/>
      <c r="B24" s="222"/>
      <c r="C24" s="1051" t="s">
        <v>225</v>
      </c>
      <c r="D24" s="1051"/>
      <c r="E24" s="1051"/>
      <c r="F24" s="1051"/>
      <c r="G24" s="1051"/>
      <c r="H24" s="390"/>
      <c r="I24" s="342"/>
      <c r="J24" s="391"/>
      <c r="K24" s="9"/>
      <c r="L24" s="392" t="s">
        <v>131</v>
      </c>
      <c r="M24" s="393" t="s">
        <v>132</v>
      </c>
      <c r="N24" s="9"/>
      <c r="O24" s="222"/>
      <c r="P24" s="222"/>
      <c r="Q24" s="222"/>
      <c r="R24" s="145"/>
      <c r="S24" s="145"/>
      <c r="T24" s="145"/>
      <c r="U24" s="136"/>
    </row>
    <row r="25" spans="1:23" s="10" customFormat="1" ht="69.5" customHeight="1">
      <c r="A25" s="11"/>
      <c r="B25" s="394" t="s">
        <v>226</v>
      </c>
      <c r="C25" s="395"/>
      <c r="D25" s="206" t="s">
        <v>227</v>
      </c>
      <c r="E25" s="158" t="s">
        <v>228</v>
      </c>
      <c r="F25" s="159" t="s">
        <v>5</v>
      </c>
      <c r="G25" s="396" t="s">
        <v>229</v>
      </c>
      <c r="H25" s="348" t="s">
        <v>196</v>
      </c>
      <c r="I25" s="386"/>
      <c r="J25" s="205"/>
      <c r="K25" s="9"/>
      <c r="L25" s="397" t="s">
        <v>133</v>
      </c>
      <c r="M25" s="398" t="s">
        <v>134</v>
      </c>
      <c r="N25" s="9"/>
      <c r="O25" s="222"/>
      <c r="P25" s="222"/>
      <c r="Q25" s="222"/>
      <c r="R25" s="145"/>
      <c r="S25" s="145"/>
      <c r="T25" s="145"/>
      <c r="U25" s="136"/>
      <c r="V25" s="136"/>
      <c r="W25" s="136"/>
    </row>
    <row r="26" spans="1:23" ht="69.5" customHeight="1">
      <c r="A26" s="223"/>
      <c r="B26" s="399" t="s">
        <v>230</v>
      </c>
      <c r="C26" s="400"/>
      <c r="D26" s="210" t="s">
        <v>231</v>
      </c>
      <c r="E26" s="202" t="s">
        <v>232</v>
      </c>
      <c r="F26" s="203" t="s">
        <v>6</v>
      </c>
      <c r="G26" s="401" t="s">
        <v>233</v>
      </c>
      <c r="H26" s="377" t="s">
        <v>196</v>
      </c>
      <c r="I26" s="386"/>
      <c r="J26" s="205"/>
      <c r="K26" s="222"/>
      <c r="L26" s="397" t="s">
        <v>135</v>
      </c>
      <c r="M26" s="398" t="s">
        <v>136</v>
      </c>
      <c r="N26" s="222"/>
      <c r="O26" s="222"/>
      <c r="P26" s="222"/>
      <c r="Q26" s="222"/>
      <c r="R26" s="145"/>
      <c r="S26" s="145"/>
      <c r="T26" s="145"/>
    </row>
    <row r="27" spans="1:23" ht="69.5" customHeight="1" thickBot="1">
      <c r="A27" s="223"/>
      <c r="B27" s="402" t="s">
        <v>234</v>
      </c>
      <c r="C27" s="403"/>
      <c r="D27" s="212" t="s">
        <v>235</v>
      </c>
      <c r="E27" s="163" t="s">
        <v>236</v>
      </c>
      <c r="F27" s="164" t="s">
        <v>39</v>
      </c>
      <c r="G27" s="404" t="s">
        <v>237</v>
      </c>
      <c r="H27" s="353" t="s">
        <v>196</v>
      </c>
      <c r="I27" s="386"/>
      <c r="J27" s="205"/>
      <c r="K27" s="222"/>
      <c r="L27" s="405" t="s">
        <v>214</v>
      </c>
      <c r="M27" s="398" t="s">
        <v>238</v>
      </c>
      <c r="N27" s="222"/>
      <c r="O27" s="222"/>
      <c r="P27" s="222"/>
      <c r="Q27" s="222"/>
      <c r="R27" s="145"/>
      <c r="S27" s="145"/>
      <c r="T27" s="145"/>
    </row>
    <row r="28" spans="1:23" ht="69.5" customHeight="1" thickBot="1">
      <c r="A28" s="223"/>
      <c r="B28" s="222"/>
      <c r="C28" s="222"/>
      <c r="D28" s="222"/>
      <c r="E28" s="222"/>
      <c r="F28" s="222"/>
      <c r="G28" s="224"/>
      <c r="J28" s="224"/>
      <c r="K28" s="222"/>
      <c r="L28" s="406" t="s">
        <v>137</v>
      </c>
      <c r="M28" s="407" t="s">
        <v>138</v>
      </c>
      <c r="N28" s="222"/>
      <c r="O28" s="222"/>
      <c r="P28" s="222"/>
      <c r="Q28" s="222"/>
      <c r="R28" s="145"/>
      <c r="S28" s="145"/>
      <c r="T28" s="145"/>
    </row>
    <row r="29" spans="1:23" ht="69.5" customHeight="1" thickBot="1">
      <c r="A29" s="223"/>
      <c r="B29" s="222"/>
      <c r="C29" s="222"/>
      <c r="D29" s="222"/>
      <c r="E29" s="222"/>
      <c r="F29" s="222"/>
      <c r="G29" s="224"/>
      <c r="J29" s="224"/>
      <c r="K29" s="222"/>
      <c r="L29" s="408"/>
      <c r="M29" s="388"/>
      <c r="N29" s="222"/>
      <c r="O29" s="222"/>
      <c r="P29" s="222"/>
      <c r="Q29" s="222"/>
      <c r="R29" s="145"/>
      <c r="S29" s="145"/>
      <c r="T29" s="145"/>
    </row>
    <row r="30" spans="1:23" ht="69" customHeight="1" thickTop="1">
      <c r="A30" s="223"/>
      <c r="B30" s="222"/>
      <c r="C30" s="222"/>
      <c r="D30" s="222"/>
      <c r="E30" s="222"/>
      <c r="F30" s="222"/>
      <c r="G30" s="224"/>
      <c r="J30" s="224"/>
      <c r="K30" s="222"/>
      <c r="L30" s="1031" t="s">
        <v>239</v>
      </c>
      <c r="M30" s="1032"/>
      <c r="N30" s="222"/>
      <c r="O30" s="222"/>
      <c r="P30" s="222"/>
      <c r="Q30" s="222"/>
      <c r="R30" s="145"/>
      <c r="S30" s="145"/>
      <c r="T30" s="145"/>
    </row>
    <row r="31" spans="1:23" ht="69" customHeight="1" thickBot="1">
      <c r="A31" s="223"/>
      <c r="B31" s="222"/>
      <c r="C31" s="222"/>
      <c r="D31" s="222"/>
      <c r="E31" s="222"/>
      <c r="F31" s="222"/>
      <c r="G31" s="224"/>
      <c r="J31" s="224"/>
      <c r="K31" s="222"/>
      <c r="L31" s="1035" t="s">
        <v>240</v>
      </c>
      <c r="M31" s="1036"/>
      <c r="N31" s="222"/>
      <c r="O31" s="222"/>
      <c r="P31" s="222"/>
      <c r="Q31" s="222"/>
      <c r="R31" s="145"/>
      <c r="S31" s="145"/>
      <c r="T31" s="145"/>
    </row>
    <row r="32" spans="1:23" ht="69" customHeight="1">
      <c r="A32" s="223"/>
      <c r="B32" s="222"/>
      <c r="C32" s="222"/>
      <c r="D32" s="222"/>
      <c r="E32" s="222"/>
      <c r="F32" s="222"/>
      <c r="G32" s="224"/>
      <c r="J32" s="224"/>
      <c r="K32" s="222"/>
      <c r="L32" s="211" t="s">
        <v>218</v>
      </c>
      <c r="M32" s="209" t="s">
        <v>241</v>
      </c>
      <c r="N32" s="222"/>
      <c r="O32" s="222"/>
      <c r="P32" s="222"/>
      <c r="Q32" s="222"/>
      <c r="R32" s="145"/>
      <c r="S32" s="145"/>
      <c r="T32" s="145"/>
    </row>
    <row r="33" spans="1:20" ht="69" customHeight="1">
      <c r="A33" s="223"/>
      <c r="B33" s="222"/>
      <c r="C33" s="222"/>
      <c r="D33" s="222"/>
      <c r="E33" s="222"/>
      <c r="F33" s="222"/>
      <c r="G33" s="224"/>
      <c r="J33" s="224"/>
      <c r="K33" s="222"/>
      <c r="L33" s="409" t="s">
        <v>221</v>
      </c>
      <c r="M33" s="410" t="s">
        <v>242</v>
      </c>
      <c r="N33" s="222"/>
      <c r="O33" s="222"/>
      <c r="P33" s="222"/>
      <c r="Q33" s="222"/>
      <c r="R33" s="145"/>
      <c r="S33" s="145"/>
      <c r="T33" s="145"/>
    </row>
    <row r="34" spans="1:20" ht="69" customHeight="1" thickBot="1">
      <c r="A34" s="223"/>
      <c r="B34" s="222"/>
      <c r="C34" s="222"/>
      <c r="D34" s="222"/>
      <c r="E34" s="222"/>
      <c r="F34" s="222"/>
      <c r="G34" s="224"/>
      <c r="J34" s="224"/>
      <c r="K34" s="222"/>
      <c r="L34" s="214" t="s">
        <v>222</v>
      </c>
      <c r="M34" s="215" t="s">
        <v>243</v>
      </c>
      <c r="N34" s="222"/>
      <c r="O34" s="222"/>
      <c r="P34" s="222"/>
      <c r="Q34" s="222"/>
      <c r="R34" s="145"/>
      <c r="S34" s="145"/>
      <c r="T34" s="145"/>
    </row>
    <row r="35" spans="1:20" ht="69" customHeight="1" thickTop="1" thickBot="1">
      <c r="A35" s="223"/>
      <c r="B35" s="222"/>
      <c r="C35" s="222"/>
      <c r="D35" s="222"/>
      <c r="E35" s="222"/>
      <c r="F35" s="222"/>
      <c r="G35" s="224"/>
      <c r="J35" s="224"/>
      <c r="K35" s="222"/>
      <c r="L35" s="222"/>
      <c r="M35" s="222"/>
      <c r="N35" s="222"/>
      <c r="O35" s="222"/>
      <c r="P35" s="222"/>
      <c r="Q35" s="222"/>
      <c r="R35" s="145"/>
      <c r="S35" s="145"/>
      <c r="T35" s="145"/>
    </row>
    <row r="36" spans="1:20" ht="50" customHeight="1" thickBot="1">
      <c r="A36" s="223"/>
      <c r="B36" s="222"/>
      <c r="C36" s="222"/>
      <c r="D36" s="222"/>
      <c r="E36" s="222"/>
      <c r="F36" s="222"/>
      <c r="G36" s="224"/>
      <c r="J36" s="224"/>
      <c r="K36" s="222"/>
      <c r="L36" s="1052" t="s">
        <v>139</v>
      </c>
      <c r="M36" s="1053"/>
      <c r="N36" s="222"/>
      <c r="O36" s="222"/>
      <c r="P36" s="222"/>
      <c r="Q36" s="222"/>
      <c r="R36" s="145"/>
      <c r="S36" s="145"/>
      <c r="T36" s="145"/>
    </row>
    <row r="37" spans="1:20" ht="50" customHeight="1">
      <c r="A37" s="223"/>
      <c r="B37" s="222"/>
      <c r="C37" s="222"/>
      <c r="D37" s="222"/>
      <c r="E37" s="222"/>
      <c r="F37" s="222"/>
      <c r="G37" s="224"/>
      <c r="J37" s="224"/>
      <c r="K37" s="222"/>
      <c r="L37" s="411" t="s">
        <v>140</v>
      </c>
      <c r="M37" s="412" t="s">
        <v>141</v>
      </c>
      <c r="N37" s="222"/>
      <c r="O37" s="222"/>
      <c r="P37" s="222"/>
      <c r="Q37" s="222"/>
      <c r="R37" s="145"/>
      <c r="S37" s="145"/>
      <c r="T37" s="145"/>
    </row>
    <row r="38" spans="1:20" ht="50" customHeight="1" thickBot="1">
      <c r="A38" s="223"/>
      <c r="B38" s="222"/>
      <c r="C38" s="222"/>
      <c r="D38" s="222"/>
      <c r="E38" s="222"/>
      <c r="F38" s="222"/>
      <c r="G38" s="224"/>
      <c r="J38" s="224"/>
      <c r="K38" s="222"/>
      <c r="L38" s="413" t="s">
        <v>142</v>
      </c>
      <c r="M38" s="414" t="s">
        <v>143</v>
      </c>
      <c r="N38" s="222"/>
      <c r="O38" s="222"/>
      <c r="P38" s="222"/>
      <c r="Q38" s="222"/>
      <c r="R38" s="145"/>
      <c r="S38" s="145"/>
      <c r="T38" s="145"/>
    </row>
    <row r="39" spans="1:20" ht="50" customHeight="1" thickBot="1">
      <c r="A39" s="223"/>
      <c r="B39" s="222"/>
      <c r="C39" s="222"/>
      <c r="D39" s="222"/>
      <c r="E39" s="222"/>
      <c r="F39" s="222"/>
      <c r="G39" s="224"/>
      <c r="J39" s="224"/>
      <c r="K39" s="222"/>
      <c r="L39" s="415" t="s">
        <v>144</v>
      </c>
      <c r="M39" s="416" t="s">
        <v>145</v>
      </c>
      <c r="N39" s="222"/>
      <c r="O39" s="222"/>
      <c r="P39" s="222"/>
      <c r="Q39" s="222"/>
      <c r="R39" s="145"/>
      <c r="S39" s="145"/>
      <c r="T39" s="145"/>
    </row>
    <row r="40" spans="1:20" ht="200" customHeight="1">
      <c r="A40" s="223"/>
      <c r="B40" s="222"/>
      <c r="C40" s="222"/>
      <c r="D40" s="222"/>
      <c r="E40" s="222"/>
      <c r="F40" s="222"/>
      <c r="G40" s="224"/>
      <c r="J40" s="224"/>
      <c r="K40" s="222"/>
      <c r="L40" s="222"/>
      <c r="M40" s="222"/>
      <c r="N40" s="222"/>
      <c r="O40" s="222"/>
      <c r="P40" s="222"/>
      <c r="Q40" s="222"/>
      <c r="R40" s="145"/>
      <c r="S40" s="145"/>
      <c r="T40" s="145"/>
    </row>
    <row r="41" spans="1:20" ht="200" customHeight="1">
      <c r="A41" s="223"/>
      <c r="B41" s="222"/>
      <c r="C41" s="222"/>
      <c r="D41" s="222"/>
      <c r="E41" s="222"/>
      <c r="F41" s="222"/>
      <c r="G41" s="224"/>
      <c r="J41" s="224"/>
      <c r="K41" s="222"/>
      <c r="L41" s="222"/>
      <c r="M41" s="222"/>
      <c r="N41" s="222"/>
      <c r="O41" s="222"/>
      <c r="P41" s="222"/>
      <c r="Q41" s="222"/>
      <c r="R41" s="145"/>
      <c r="S41" s="145"/>
      <c r="T41" s="145"/>
    </row>
    <row r="42" spans="1:20" ht="200" customHeight="1">
      <c r="A42" s="223"/>
      <c r="B42" s="222"/>
      <c r="C42" s="222"/>
      <c r="D42" s="222"/>
      <c r="E42" s="222"/>
      <c r="F42" s="222"/>
      <c r="G42" s="224"/>
      <c r="J42" s="224"/>
      <c r="K42" s="222"/>
      <c r="L42" s="222"/>
      <c r="M42" s="222"/>
      <c r="N42" s="222"/>
      <c r="O42" s="222"/>
      <c r="P42" s="222"/>
      <c r="Q42" s="222"/>
      <c r="R42" s="145"/>
      <c r="S42" s="145"/>
      <c r="T42" s="145"/>
    </row>
    <row r="43" spans="1:20" ht="200" customHeight="1">
      <c r="A43" s="223"/>
      <c r="B43" s="222"/>
      <c r="C43" s="222"/>
      <c r="D43" s="222"/>
      <c r="E43" s="222"/>
      <c r="F43" s="222"/>
      <c r="G43" s="224"/>
      <c r="J43" s="224"/>
      <c r="K43" s="222"/>
      <c r="L43" s="222"/>
      <c r="M43" s="222"/>
      <c r="N43" s="222"/>
      <c r="O43" s="222"/>
      <c r="P43" s="222"/>
      <c r="Q43" s="222"/>
      <c r="R43" s="145"/>
      <c r="S43" s="145"/>
      <c r="T43" s="145"/>
    </row>
    <row r="44" spans="1:20" ht="200" customHeight="1">
      <c r="A44" s="223"/>
      <c r="B44" s="222"/>
      <c r="C44" s="222"/>
      <c r="D44" s="222"/>
      <c r="E44" s="222"/>
      <c r="F44" s="222"/>
      <c r="G44" s="224"/>
      <c r="J44" s="224"/>
      <c r="K44" s="222"/>
      <c r="L44" s="222"/>
      <c r="M44" s="222"/>
      <c r="N44" s="222"/>
      <c r="O44" s="222"/>
      <c r="P44" s="222"/>
      <c r="Q44" s="222"/>
      <c r="R44" s="145"/>
      <c r="S44" s="145"/>
      <c r="T44" s="145"/>
    </row>
    <row r="45" spans="1:20" ht="200" customHeight="1">
      <c r="A45" s="223"/>
      <c r="B45" s="222"/>
      <c r="C45" s="222"/>
      <c r="D45" s="222"/>
      <c r="E45" s="222"/>
      <c r="F45" s="222"/>
      <c r="G45" s="224"/>
      <c r="J45" s="224"/>
      <c r="K45" s="222"/>
      <c r="L45" s="222"/>
      <c r="M45" s="222"/>
      <c r="N45" s="222"/>
      <c r="O45" s="222"/>
      <c r="P45" s="222"/>
      <c r="Q45" s="222"/>
      <c r="R45" s="145"/>
      <c r="S45" s="145"/>
      <c r="T45" s="145"/>
    </row>
  </sheetData>
  <mergeCells count="23">
    <mergeCell ref="C24:G24"/>
    <mergeCell ref="L30:M30"/>
    <mergeCell ref="L31:M31"/>
    <mergeCell ref="L36:M36"/>
    <mergeCell ref="C17:C21"/>
    <mergeCell ref="I17:I21"/>
    <mergeCell ref="J17:J21"/>
    <mergeCell ref="L17:M17"/>
    <mergeCell ref="L18:M18"/>
    <mergeCell ref="L23:M23"/>
    <mergeCell ref="C10:C11"/>
    <mergeCell ref="I10:I11"/>
    <mergeCell ref="J10:J11"/>
    <mergeCell ref="G11:G13"/>
    <mergeCell ref="L13:M13"/>
    <mergeCell ref="O16:P16"/>
    <mergeCell ref="L5:M5"/>
    <mergeCell ref="O5:Q6"/>
    <mergeCell ref="L6:M6"/>
    <mergeCell ref="G7:G8"/>
    <mergeCell ref="L7:M7"/>
    <mergeCell ref="L9:M9"/>
    <mergeCell ref="O9:P9"/>
  </mergeCells>
  <printOptions horizontalCentered="1"/>
  <pageMargins left="0" right="0" top="0" bottom="0" header="0" footer="0"/>
  <pageSetup paperSize="9" scale="39"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AV147"/>
  <sheetViews>
    <sheetView zoomScaleNormal="100" zoomScalePageLayoutView="94" workbookViewId="0"/>
  </sheetViews>
  <sheetFormatPr baseColWidth="10" defaultColWidth="10.83203125" defaultRowHeight="16" outlineLevelCol="1"/>
  <cols>
    <col min="1" max="1" width="2.83203125" style="753" customWidth="1"/>
    <col min="2" max="2" width="10.83203125" style="673" customWidth="1"/>
    <col min="3" max="3" width="22" style="673" customWidth="1"/>
    <col min="4" max="4" width="10.33203125" style="673" customWidth="1"/>
    <col min="5" max="5" width="45.83203125" style="673" customWidth="1"/>
    <col min="6" max="6" width="31.33203125" style="609" customWidth="1"/>
    <col min="7" max="7" width="8" style="609" customWidth="1"/>
    <col min="8" max="8" width="10.83203125" style="673" customWidth="1"/>
    <col min="9" max="9" width="10.83203125" style="750" customWidth="1"/>
    <col min="10" max="10" width="48.5" style="609" customWidth="1"/>
    <col min="11" max="11" width="8" style="609" customWidth="1"/>
    <col min="12" max="12" width="10.83203125" style="750" customWidth="1"/>
    <col min="13" max="13" width="15.83203125" style="673" customWidth="1"/>
    <col min="14" max="14" width="56.33203125" style="609" customWidth="1"/>
    <col min="15" max="15" width="10.83203125" style="673"/>
    <col min="16" max="16" width="10.83203125" style="618" customWidth="1"/>
    <col min="17" max="17" width="10.83203125" style="620" customWidth="1"/>
    <col min="18" max="18" width="19.1640625" style="620" customWidth="1"/>
    <col min="19" max="19" width="30.6640625" style="620" customWidth="1"/>
    <col min="20" max="20" width="130.6640625" style="620" customWidth="1"/>
    <col min="21" max="22" width="10.83203125" style="620"/>
    <col min="23" max="23" width="21" style="673" customWidth="1"/>
    <col min="24" max="26" width="17.6640625" style="673" customWidth="1"/>
    <col min="27" max="27" width="32.83203125" style="673" customWidth="1"/>
    <col min="28" max="28" width="17.6640625" style="673" customWidth="1"/>
    <col min="29" max="29" width="28.5" style="673" customWidth="1"/>
    <col min="30" max="34" width="17.6640625" style="673" customWidth="1"/>
    <col min="35" max="35" width="30" style="673" customWidth="1"/>
    <col min="36" max="36" width="10.83203125" style="673"/>
    <col min="37" max="44" width="10.83203125" style="673" outlineLevel="1"/>
    <col min="45" max="45" width="10.83203125" style="620"/>
    <col min="46" max="48" width="100.83203125" style="620" customWidth="1"/>
    <col min="49" max="16384" width="10.83203125" style="620"/>
  </cols>
  <sheetData>
    <row r="1" spans="1:48" s="597" customFormat="1" ht="50" customHeight="1">
      <c r="A1" s="594"/>
      <c r="B1" s="594" t="s">
        <v>27</v>
      </c>
      <c r="C1" s="595"/>
      <c r="D1" s="595"/>
      <c r="E1" s="595"/>
      <c r="F1" s="595"/>
      <c r="G1" s="595"/>
      <c r="H1" s="595"/>
      <c r="I1" s="596"/>
      <c r="J1" s="595"/>
      <c r="K1" s="595"/>
      <c r="L1" s="596"/>
      <c r="M1" s="595"/>
      <c r="N1" s="595"/>
      <c r="O1" s="595"/>
      <c r="P1" s="596"/>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595"/>
      <c r="AR1" s="595"/>
      <c r="AS1" s="595"/>
      <c r="AT1" s="595"/>
      <c r="AU1" s="595"/>
      <c r="AV1" s="595"/>
    </row>
    <row r="2" spans="1:48" s="601" customFormat="1" ht="50" customHeight="1">
      <c r="A2" s="598"/>
      <c r="B2" s="598" t="s">
        <v>424</v>
      </c>
      <c r="C2" s="599"/>
      <c r="D2" s="599"/>
      <c r="E2" s="599"/>
      <c r="F2" s="599"/>
      <c r="G2" s="599"/>
      <c r="H2" s="599"/>
      <c r="I2" s="600"/>
      <c r="J2" s="599"/>
      <c r="K2" s="599"/>
      <c r="L2" s="600"/>
      <c r="M2" s="599"/>
      <c r="N2" s="599"/>
      <c r="O2" s="599"/>
      <c r="P2" s="600"/>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row>
    <row r="3" spans="1:48" s="604" customFormat="1" ht="20" customHeight="1">
      <c r="A3" s="602"/>
      <c r="B3" s="548" t="s">
        <v>425</v>
      </c>
      <c r="C3" s="602"/>
      <c r="D3" s="602"/>
      <c r="E3" s="602"/>
      <c r="F3" s="602"/>
      <c r="G3" s="602"/>
      <c r="H3" s="602"/>
      <c r="I3" s="603"/>
      <c r="J3" s="602"/>
      <c r="K3" s="602"/>
      <c r="L3" s="603"/>
      <c r="M3" s="602"/>
      <c r="N3" s="602"/>
      <c r="O3" s="602"/>
      <c r="P3" s="603"/>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row>
    <row r="4" spans="1:48" s="609" customFormat="1" ht="20" customHeight="1">
      <c r="A4" s="605"/>
      <c r="B4" s="606" t="s">
        <v>426</v>
      </c>
      <c r="C4" s="605"/>
      <c r="D4" s="605"/>
      <c r="E4" s="605"/>
      <c r="F4" s="605"/>
      <c r="G4" s="605"/>
      <c r="H4" s="605"/>
      <c r="I4" s="607"/>
      <c r="J4" s="605"/>
      <c r="K4" s="605"/>
      <c r="L4" s="607"/>
      <c r="M4" s="605"/>
      <c r="N4" s="605"/>
      <c r="O4" s="605"/>
      <c r="P4" s="607"/>
      <c r="Q4" s="605"/>
      <c r="R4" s="605"/>
      <c r="S4" s="605"/>
      <c r="T4" s="608" t="s">
        <v>358</v>
      </c>
      <c r="U4" s="605"/>
      <c r="V4" s="605"/>
      <c r="W4" s="602"/>
      <c r="X4" s="602"/>
      <c r="Y4" s="602"/>
      <c r="Z4" s="602"/>
      <c r="AA4" s="602"/>
      <c r="AB4" s="602"/>
      <c r="AC4" s="602"/>
      <c r="AD4" s="602"/>
      <c r="AE4" s="602"/>
      <c r="AF4" s="602"/>
      <c r="AG4" s="602"/>
      <c r="AH4" s="602"/>
      <c r="AI4" s="602"/>
      <c r="AJ4" s="602"/>
      <c r="AK4" s="602"/>
      <c r="AL4" s="602"/>
      <c r="AM4" s="602"/>
      <c r="AN4" s="602"/>
      <c r="AO4" s="602"/>
      <c r="AP4" s="602"/>
      <c r="AQ4" s="602"/>
      <c r="AR4" s="602"/>
      <c r="AS4" s="605"/>
      <c r="AT4" s="605"/>
      <c r="AU4" s="605"/>
      <c r="AV4" s="605"/>
    </row>
    <row r="5" spans="1:48" ht="20" customHeight="1">
      <c r="A5" s="610"/>
      <c r="B5" s="606"/>
      <c r="C5" s="611"/>
      <c r="D5" s="611"/>
      <c r="E5" s="612"/>
      <c r="F5" s="613"/>
      <c r="G5" s="614"/>
      <c r="H5" s="615"/>
      <c r="I5" s="616"/>
      <c r="J5" s="613"/>
      <c r="K5" s="614"/>
      <c r="L5" s="617"/>
      <c r="M5" s="611"/>
      <c r="N5" s="613"/>
      <c r="O5" s="614"/>
      <c r="Q5" s="619"/>
      <c r="R5" s="610"/>
      <c r="S5" s="610"/>
      <c r="T5" s="610"/>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c r="AT5" s="610"/>
      <c r="AU5" s="610"/>
      <c r="AV5" s="610"/>
    </row>
    <row r="6" spans="1:48" ht="61" customHeight="1" thickBot="1">
      <c r="A6" s="610"/>
      <c r="B6" s="615" t="s">
        <v>427</v>
      </c>
      <c r="C6" s="611"/>
      <c r="D6" s="611"/>
      <c r="E6" s="611"/>
      <c r="F6" s="613"/>
      <c r="G6" s="614"/>
      <c r="H6" s="615" t="s">
        <v>428</v>
      </c>
      <c r="I6" s="616"/>
      <c r="J6" s="613"/>
      <c r="K6" s="614"/>
      <c r="L6" s="621" t="s">
        <v>429</v>
      </c>
      <c r="M6" s="611"/>
      <c r="N6" s="613"/>
      <c r="O6" s="614"/>
      <c r="P6" s="621" t="s">
        <v>430</v>
      </c>
      <c r="Q6" s="619"/>
      <c r="R6" s="610"/>
      <c r="S6" s="610"/>
      <c r="T6" s="610"/>
      <c r="U6" s="610"/>
      <c r="V6" s="610"/>
      <c r="W6" s="615" t="s">
        <v>431</v>
      </c>
      <c r="X6" s="605"/>
      <c r="Y6" s="605"/>
      <c r="Z6" s="605"/>
      <c r="AA6" s="605"/>
      <c r="AB6" s="605"/>
      <c r="AC6" s="605"/>
      <c r="AD6" s="605"/>
      <c r="AE6" s="611"/>
      <c r="AF6" s="605"/>
      <c r="AG6" s="605"/>
      <c r="AH6" s="605"/>
      <c r="AI6" s="605"/>
      <c r="AJ6" s="605"/>
      <c r="AK6" s="605"/>
      <c r="AL6" s="605"/>
      <c r="AM6" s="605"/>
      <c r="AN6" s="605"/>
      <c r="AO6" s="605"/>
      <c r="AP6" s="605"/>
      <c r="AQ6" s="605"/>
      <c r="AR6" s="605"/>
      <c r="AS6" s="610"/>
      <c r="AT6" s="610"/>
      <c r="AU6" s="610"/>
      <c r="AV6" s="610"/>
    </row>
    <row r="7" spans="1:48" ht="50" customHeight="1" thickBot="1">
      <c r="A7" s="619"/>
      <c r="B7" s="622" t="s">
        <v>432</v>
      </c>
      <c r="C7" s="623" t="s">
        <v>433</v>
      </c>
      <c r="D7" s="624" t="s">
        <v>434</v>
      </c>
      <c r="E7" s="624" t="s">
        <v>435</v>
      </c>
      <c r="F7" s="625" t="s">
        <v>436</v>
      </c>
      <c r="G7" s="610"/>
      <c r="H7" s="622" t="s">
        <v>437</v>
      </c>
      <c r="I7" s="626" t="s">
        <v>438</v>
      </c>
      <c r="J7" s="625" t="s">
        <v>70</v>
      </c>
      <c r="K7" s="610"/>
      <c r="L7" s="622" t="s">
        <v>439</v>
      </c>
      <c r="M7" s="623" t="s">
        <v>440</v>
      </c>
      <c r="N7" s="625" t="s">
        <v>70</v>
      </c>
      <c r="O7" s="610"/>
      <c r="P7" s="627" t="s">
        <v>441</v>
      </c>
      <c r="Q7" s="628" t="s">
        <v>442</v>
      </c>
      <c r="R7" s="629" t="s">
        <v>443</v>
      </c>
      <c r="S7" s="629" t="s">
        <v>444</v>
      </c>
      <c r="T7" s="630" t="s">
        <v>445</v>
      </c>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c r="AT7" s="610"/>
      <c r="AU7" s="610"/>
      <c r="AV7" s="610"/>
    </row>
    <row r="8" spans="1:48" ht="119">
      <c r="A8" s="619"/>
      <c r="B8" s="631">
        <v>1001</v>
      </c>
      <c r="C8" s="632" t="s">
        <v>446</v>
      </c>
      <c r="D8" s="633" t="s">
        <v>447</v>
      </c>
      <c r="E8" s="634" t="s">
        <v>448</v>
      </c>
      <c r="F8" s="635" t="s">
        <v>449</v>
      </c>
      <c r="G8" s="610"/>
      <c r="H8" s="636">
        <v>1</v>
      </c>
      <c r="I8" s="637" t="s">
        <v>450</v>
      </c>
      <c r="J8" s="638" t="s">
        <v>451</v>
      </c>
      <c r="K8" s="610"/>
      <c r="L8" s="636">
        <v>1</v>
      </c>
      <c r="M8" s="639" t="s">
        <v>452</v>
      </c>
      <c r="N8" s="638" t="s">
        <v>453</v>
      </c>
      <c r="O8" s="610"/>
      <c r="P8" s="640">
        <v>1</v>
      </c>
      <c r="Q8" s="641" t="s">
        <v>454</v>
      </c>
      <c r="R8" s="642" t="s">
        <v>455</v>
      </c>
      <c r="S8" s="642" t="s">
        <v>456</v>
      </c>
      <c r="T8" s="643" t="s">
        <v>457</v>
      </c>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c r="AT8" s="610"/>
      <c r="AU8" s="610"/>
      <c r="AV8" s="610"/>
    </row>
    <row r="9" spans="1:48" ht="56" customHeight="1">
      <c r="A9" s="619"/>
      <c r="B9" s="644">
        <v>1002</v>
      </c>
      <c r="C9" s="645" t="s">
        <v>458</v>
      </c>
      <c r="D9" s="646" t="s">
        <v>447</v>
      </c>
      <c r="E9" s="647" t="s">
        <v>459</v>
      </c>
      <c r="F9" s="648" t="s">
        <v>460</v>
      </c>
      <c r="G9" s="610"/>
      <c r="H9" s="649">
        <v>2</v>
      </c>
      <c r="I9" s="650" t="s">
        <v>461</v>
      </c>
      <c r="J9" s="651" t="s">
        <v>462</v>
      </c>
      <c r="K9" s="610"/>
      <c r="L9" s="649">
        <v>2</v>
      </c>
      <c r="M9" s="652" t="s">
        <v>463</v>
      </c>
      <c r="N9" s="651" t="s">
        <v>464</v>
      </c>
      <c r="O9" s="610"/>
      <c r="P9" s="653">
        <v>2</v>
      </c>
      <c r="Q9" s="654" t="s">
        <v>276</v>
      </c>
      <c r="R9" s="655" t="s">
        <v>465</v>
      </c>
      <c r="S9" s="655" t="s">
        <v>466</v>
      </c>
      <c r="T9" s="656" t="s">
        <v>467</v>
      </c>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c r="AT9" s="610"/>
      <c r="AU9" s="610"/>
      <c r="AV9" s="610"/>
    </row>
    <row r="10" spans="1:48" ht="119">
      <c r="A10" s="619"/>
      <c r="B10" s="644">
        <v>1003</v>
      </c>
      <c r="C10" s="645" t="s">
        <v>468</v>
      </c>
      <c r="D10" s="646" t="s">
        <v>447</v>
      </c>
      <c r="E10" s="647" t="s">
        <v>469</v>
      </c>
      <c r="F10" s="648" t="s">
        <v>470</v>
      </c>
      <c r="G10" s="610"/>
      <c r="H10" s="649">
        <v>3</v>
      </c>
      <c r="I10" s="650" t="s">
        <v>471</v>
      </c>
      <c r="J10" s="651" t="s">
        <v>472</v>
      </c>
      <c r="K10" s="610"/>
      <c r="L10" s="649">
        <v>3</v>
      </c>
      <c r="M10" s="652" t="s">
        <v>473</v>
      </c>
      <c r="N10" s="651" t="s">
        <v>474</v>
      </c>
      <c r="O10" s="610"/>
      <c r="P10" s="653">
        <v>3</v>
      </c>
      <c r="Q10" s="654" t="s">
        <v>475</v>
      </c>
      <c r="R10" s="655" t="s">
        <v>476</v>
      </c>
      <c r="S10" s="655" t="s">
        <v>477</v>
      </c>
      <c r="T10" s="656" t="s">
        <v>478</v>
      </c>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c r="AT10" s="610"/>
      <c r="AU10" s="610"/>
      <c r="AV10" s="610"/>
    </row>
    <row r="11" spans="1:48" ht="68">
      <c r="A11" s="619"/>
      <c r="B11" s="644">
        <v>1004</v>
      </c>
      <c r="C11" s="645" t="s">
        <v>479</v>
      </c>
      <c r="D11" s="646" t="s">
        <v>447</v>
      </c>
      <c r="E11" s="647" t="s">
        <v>480</v>
      </c>
      <c r="F11" s="648" t="s">
        <v>481</v>
      </c>
      <c r="G11" s="610"/>
      <c r="H11" s="649">
        <v>4</v>
      </c>
      <c r="I11" s="650" t="s">
        <v>482</v>
      </c>
      <c r="J11" s="651" t="s">
        <v>483</v>
      </c>
      <c r="K11" s="610"/>
      <c r="L11" s="649">
        <v>4</v>
      </c>
      <c r="M11" s="652" t="s">
        <v>484</v>
      </c>
      <c r="N11" s="651" t="s">
        <v>485</v>
      </c>
      <c r="O11" s="610"/>
      <c r="P11" s="653">
        <v>4</v>
      </c>
      <c r="Q11" s="654" t="s">
        <v>335</v>
      </c>
      <c r="R11" s="655" t="s">
        <v>486</v>
      </c>
      <c r="S11" s="655" t="s">
        <v>487</v>
      </c>
      <c r="T11" s="656" t="s">
        <v>488</v>
      </c>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row>
    <row r="12" spans="1:48" ht="85">
      <c r="A12" s="619"/>
      <c r="B12" s="644">
        <v>1005</v>
      </c>
      <c r="C12" s="645" t="s">
        <v>24</v>
      </c>
      <c r="D12" s="646" t="s">
        <v>447</v>
      </c>
      <c r="E12" s="647" t="s">
        <v>489</v>
      </c>
      <c r="F12" s="648" t="s">
        <v>490</v>
      </c>
      <c r="G12" s="610"/>
      <c r="H12" s="649">
        <v>5</v>
      </c>
      <c r="I12" s="650" t="s">
        <v>491</v>
      </c>
      <c r="J12" s="651" t="s">
        <v>492</v>
      </c>
      <c r="K12" s="610"/>
      <c r="L12" s="649">
        <v>5</v>
      </c>
      <c r="M12" s="652" t="s">
        <v>493</v>
      </c>
      <c r="N12" s="651" t="s">
        <v>494</v>
      </c>
      <c r="O12" s="610"/>
      <c r="P12" s="653">
        <v>5</v>
      </c>
      <c r="Q12" s="654" t="s">
        <v>495</v>
      </c>
      <c r="R12" s="655" t="s">
        <v>496</v>
      </c>
      <c r="S12" s="655" t="s">
        <v>497</v>
      </c>
      <c r="T12" s="656" t="s">
        <v>498</v>
      </c>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c r="AT12" s="610"/>
      <c r="AU12" s="610"/>
      <c r="AV12" s="610"/>
    </row>
    <row r="13" spans="1:48" ht="17">
      <c r="A13" s="619"/>
      <c r="B13" s="644">
        <v>1006</v>
      </c>
      <c r="C13" s="645" t="s">
        <v>499</v>
      </c>
      <c r="D13" s="646" t="s">
        <v>447</v>
      </c>
      <c r="E13" s="647" t="s">
        <v>500</v>
      </c>
      <c r="F13" s="648" t="s">
        <v>501</v>
      </c>
      <c r="G13" s="610"/>
      <c r="H13" s="649">
        <v>6</v>
      </c>
      <c r="I13" s="650" t="s">
        <v>502</v>
      </c>
      <c r="J13" s="651" t="s">
        <v>503</v>
      </c>
      <c r="K13" s="610"/>
      <c r="L13" s="649">
        <v>6</v>
      </c>
      <c r="M13" s="652" t="s">
        <v>504</v>
      </c>
      <c r="N13" s="651" t="s">
        <v>505</v>
      </c>
      <c r="O13" s="610"/>
      <c r="P13" s="653">
        <v>6</v>
      </c>
      <c r="Q13" s="654" t="s">
        <v>269</v>
      </c>
      <c r="R13" s="655" t="s">
        <v>506</v>
      </c>
      <c r="S13" s="655" t="s">
        <v>507</v>
      </c>
      <c r="T13" s="656" t="s">
        <v>508</v>
      </c>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c r="AT13" s="610"/>
      <c r="AU13" s="610"/>
      <c r="AV13" s="610"/>
    </row>
    <row r="14" spans="1:48" ht="68">
      <c r="A14" s="619"/>
      <c r="B14" s="644">
        <v>1007</v>
      </c>
      <c r="C14" s="645" t="s">
        <v>509</v>
      </c>
      <c r="D14" s="646" t="s">
        <v>447</v>
      </c>
      <c r="E14" s="647" t="s">
        <v>510</v>
      </c>
      <c r="F14" s="648" t="s">
        <v>511</v>
      </c>
      <c r="G14" s="610"/>
      <c r="H14" s="649">
        <v>7</v>
      </c>
      <c r="I14" s="650" t="s">
        <v>512</v>
      </c>
      <c r="J14" s="651" t="s">
        <v>513</v>
      </c>
      <c r="K14" s="610"/>
      <c r="L14" s="649">
        <v>7</v>
      </c>
      <c r="M14" s="652" t="s">
        <v>514</v>
      </c>
      <c r="N14" s="651" t="s">
        <v>515</v>
      </c>
      <c r="O14" s="610"/>
      <c r="P14" s="653">
        <v>7</v>
      </c>
      <c r="Q14" s="657" t="s">
        <v>516</v>
      </c>
      <c r="R14" s="658" t="s">
        <v>517</v>
      </c>
      <c r="S14" s="658" t="s">
        <v>518</v>
      </c>
      <c r="T14" s="659" t="s">
        <v>519</v>
      </c>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c r="AT14" s="610"/>
      <c r="AU14" s="610"/>
      <c r="AV14" s="610"/>
    </row>
    <row r="15" spans="1:48" ht="86" thickBot="1">
      <c r="A15" s="619"/>
      <c r="B15" s="644">
        <v>1008</v>
      </c>
      <c r="C15" s="645" t="s">
        <v>520</v>
      </c>
      <c r="D15" s="646" t="s">
        <v>447</v>
      </c>
      <c r="E15" s="647" t="s">
        <v>521</v>
      </c>
      <c r="F15" s="648" t="s">
        <v>522</v>
      </c>
      <c r="G15" s="610"/>
      <c r="H15" s="649">
        <v>8</v>
      </c>
      <c r="I15" s="650" t="s">
        <v>523</v>
      </c>
      <c r="J15" s="651" t="s">
        <v>524</v>
      </c>
      <c r="K15" s="610"/>
      <c r="L15" s="660">
        <v>8</v>
      </c>
      <c r="M15" s="661" t="s">
        <v>525</v>
      </c>
      <c r="N15" s="662" t="s">
        <v>526</v>
      </c>
      <c r="O15" s="610"/>
      <c r="P15" s="653">
        <v>8</v>
      </c>
      <c r="Q15" s="657" t="s">
        <v>527</v>
      </c>
      <c r="R15" s="658" t="s">
        <v>528</v>
      </c>
      <c r="S15" s="658" t="s">
        <v>529</v>
      </c>
      <c r="T15" s="659" t="s">
        <v>530</v>
      </c>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c r="AT15" s="610"/>
      <c r="AU15" s="610"/>
      <c r="AV15" s="610"/>
    </row>
    <row r="16" spans="1:48" ht="34" customHeight="1">
      <c r="A16" s="619"/>
      <c r="B16" s="644">
        <v>1009</v>
      </c>
      <c r="C16" s="645" t="s">
        <v>531</v>
      </c>
      <c r="D16" s="646" t="s">
        <v>447</v>
      </c>
      <c r="E16" s="647" t="s">
        <v>532</v>
      </c>
      <c r="F16" s="648" t="s">
        <v>533</v>
      </c>
      <c r="G16" s="610"/>
      <c r="H16" s="649">
        <v>9</v>
      </c>
      <c r="I16" s="650" t="s">
        <v>534</v>
      </c>
      <c r="J16" s="651" t="s">
        <v>535</v>
      </c>
      <c r="K16" s="610"/>
      <c r="L16" s="663"/>
      <c r="M16" s="610"/>
      <c r="N16" s="610"/>
      <c r="O16" s="610"/>
      <c r="P16" s="653">
        <v>9</v>
      </c>
      <c r="Q16" s="664" t="s">
        <v>536</v>
      </c>
      <c r="R16" s="665" t="s">
        <v>537</v>
      </c>
      <c r="S16" s="665" t="s">
        <v>538</v>
      </c>
      <c r="T16" s="666" t="s">
        <v>539</v>
      </c>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row>
    <row r="17" spans="1:48" ht="34" customHeight="1">
      <c r="A17" s="619"/>
      <c r="B17" s="644">
        <v>1010</v>
      </c>
      <c r="C17" s="645" t="s">
        <v>540</v>
      </c>
      <c r="D17" s="646" t="s">
        <v>447</v>
      </c>
      <c r="E17" s="647" t="s">
        <v>541</v>
      </c>
      <c r="F17" s="648" t="s">
        <v>542</v>
      </c>
      <c r="G17" s="610"/>
      <c r="H17" s="649">
        <v>10</v>
      </c>
      <c r="I17" s="650" t="s">
        <v>543</v>
      </c>
      <c r="J17" s="651" t="s">
        <v>544</v>
      </c>
      <c r="K17" s="610"/>
      <c r="L17" s="663"/>
      <c r="M17" s="610"/>
      <c r="N17" s="610"/>
      <c r="O17" s="610"/>
      <c r="P17" s="653">
        <v>10</v>
      </c>
      <c r="Q17" s="667" t="s">
        <v>545</v>
      </c>
      <c r="R17" s="668" t="s">
        <v>546</v>
      </c>
      <c r="S17" s="668" t="s">
        <v>547</v>
      </c>
      <c r="T17" s="669" t="s">
        <v>548</v>
      </c>
      <c r="U17" s="610"/>
      <c r="V17" s="610"/>
      <c r="W17" s="610"/>
      <c r="X17" s="610"/>
      <c r="Y17" s="610"/>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row>
    <row r="18" spans="1:48" ht="33" customHeight="1">
      <c r="A18" s="619"/>
      <c r="B18" s="644">
        <v>1011</v>
      </c>
      <c r="C18" s="645" t="s">
        <v>549</v>
      </c>
      <c r="D18" s="646" t="s">
        <v>447</v>
      </c>
      <c r="E18" s="647" t="s">
        <v>550</v>
      </c>
      <c r="F18" s="648" t="s">
        <v>542</v>
      </c>
      <c r="G18" s="610"/>
      <c r="H18" s="649">
        <v>11</v>
      </c>
      <c r="I18" s="650" t="s">
        <v>551</v>
      </c>
      <c r="J18" s="651" t="s">
        <v>552</v>
      </c>
      <c r="K18" s="610"/>
      <c r="L18" s="663"/>
      <c r="M18" s="610"/>
      <c r="N18" s="610"/>
      <c r="O18" s="610"/>
      <c r="P18" s="653">
        <v>11</v>
      </c>
      <c r="Q18" s="667" t="s">
        <v>288</v>
      </c>
      <c r="R18" s="668" t="s">
        <v>553</v>
      </c>
      <c r="S18" s="668" t="s">
        <v>554</v>
      </c>
      <c r="T18" s="669" t="s">
        <v>555</v>
      </c>
      <c r="U18" s="610"/>
      <c r="V18" s="610"/>
      <c r="W18" s="610"/>
      <c r="X18" s="610"/>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AV18" s="610"/>
    </row>
    <row r="19" spans="1:48" ht="34">
      <c r="A19" s="619"/>
      <c r="B19" s="644">
        <v>1012</v>
      </c>
      <c r="C19" s="645" t="s">
        <v>556</v>
      </c>
      <c r="D19" s="646" t="s">
        <v>447</v>
      </c>
      <c r="E19" s="647" t="s">
        <v>557</v>
      </c>
      <c r="F19" s="648" t="s">
        <v>558</v>
      </c>
      <c r="G19" s="610"/>
      <c r="H19" s="649">
        <v>12</v>
      </c>
      <c r="I19" s="650" t="s">
        <v>559</v>
      </c>
      <c r="J19" s="651" t="s">
        <v>560</v>
      </c>
      <c r="K19" s="610"/>
      <c r="L19" s="663"/>
      <c r="M19" s="610"/>
      <c r="N19" s="610"/>
      <c r="O19" s="610"/>
      <c r="P19" s="653">
        <v>12</v>
      </c>
      <c r="Q19" s="670" t="s">
        <v>561</v>
      </c>
      <c r="R19" s="671" t="s">
        <v>562</v>
      </c>
      <c r="S19" s="671" t="s">
        <v>563</v>
      </c>
      <c r="T19" s="672" t="s">
        <v>564</v>
      </c>
      <c r="U19" s="610"/>
      <c r="V19" s="610"/>
      <c r="W19" s="610"/>
      <c r="X19" s="610"/>
      <c r="Y19" s="610"/>
      <c r="Z19" s="610"/>
      <c r="AA19" s="610"/>
      <c r="AB19" s="610"/>
      <c r="AC19" s="610"/>
      <c r="AD19" s="610"/>
      <c r="AE19" s="610"/>
      <c r="AF19" s="610"/>
      <c r="AG19" s="610"/>
      <c r="AH19" s="610"/>
      <c r="AI19" s="610"/>
      <c r="AJ19" s="610"/>
      <c r="AK19" s="610"/>
      <c r="AL19" s="610"/>
      <c r="AM19" s="610"/>
      <c r="AN19" s="610"/>
      <c r="AO19" s="610"/>
      <c r="AP19" s="610"/>
      <c r="AQ19" s="610"/>
      <c r="AR19" s="610"/>
      <c r="AS19" s="610"/>
      <c r="AT19" s="610"/>
      <c r="AU19" s="610"/>
      <c r="AV19" s="610"/>
    </row>
    <row r="20" spans="1:48" ht="34">
      <c r="A20" s="619"/>
      <c r="B20" s="644">
        <v>1013</v>
      </c>
      <c r="C20" s="645" t="s">
        <v>565</v>
      </c>
      <c r="D20" s="646" t="s">
        <v>447</v>
      </c>
      <c r="E20" s="647" t="s">
        <v>566</v>
      </c>
      <c r="F20" s="648" t="s">
        <v>558</v>
      </c>
      <c r="G20" s="610"/>
      <c r="H20" s="649">
        <v>13</v>
      </c>
      <c r="I20" s="650" t="s">
        <v>567</v>
      </c>
      <c r="J20" s="651" t="s">
        <v>568</v>
      </c>
      <c r="K20" s="610"/>
      <c r="L20" s="663"/>
      <c r="M20" s="610"/>
      <c r="N20" s="610"/>
      <c r="O20" s="610"/>
      <c r="P20" s="653">
        <v>13</v>
      </c>
      <c r="Q20" s="670" t="s">
        <v>569</v>
      </c>
      <c r="R20" s="671" t="s">
        <v>570</v>
      </c>
      <c r="S20" s="671" t="s">
        <v>571</v>
      </c>
      <c r="T20" s="672" t="s">
        <v>572</v>
      </c>
      <c r="U20" s="610"/>
      <c r="V20" s="610"/>
      <c r="W20" s="611"/>
      <c r="X20" s="611"/>
      <c r="Y20" s="611"/>
      <c r="Z20" s="611"/>
      <c r="AA20" s="611"/>
      <c r="AB20" s="611"/>
      <c r="AC20" s="611"/>
      <c r="AD20" s="611"/>
      <c r="AE20" s="611"/>
      <c r="AF20" s="611"/>
      <c r="AG20" s="611"/>
      <c r="AH20" s="611"/>
      <c r="AI20" s="611"/>
      <c r="AJ20" s="610"/>
      <c r="AT20" s="610"/>
      <c r="AU20" s="610"/>
      <c r="AV20" s="610"/>
    </row>
    <row r="21" spans="1:48" ht="34">
      <c r="A21" s="619"/>
      <c r="B21" s="644">
        <v>1020</v>
      </c>
      <c r="C21" s="674" t="s">
        <v>23</v>
      </c>
      <c r="D21" s="675" t="s">
        <v>573</v>
      </c>
      <c r="E21" s="676" t="s">
        <v>574</v>
      </c>
      <c r="F21" s="648">
        <v>53794</v>
      </c>
      <c r="G21" s="610"/>
      <c r="H21" s="649">
        <v>14</v>
      </c>
      <c r="I21" s="650" t="s">
        <v>575</v>
      </c>
      <c r="J21" s="651" t="s">
        <v>576</v>
      </c>
      <c r="K21" s="610"/>
      <c r="L21" s="663"/>
      <c r="M21" s="610"/>
      <c r="N21" s="610"/>
      <c r="O21" s="610"/>
      <c r="P21" s="653">
        <v>14</v>
      </c>
      <c r="Q21" s="670" t="s">
        <v>577</v>
      </c>
      <c r="R21" s="671" t="s">
        <v>578</v>
      </c>
      <c r="S21" s="671" t="s">
        <v>579</v>
      </c>
      <c r="T21" s="672" t="s">
        <v>580</v>
      </c>
      <c r="U21" s="610"/>
      <c r="V21" s="610"/>
      <c r="W21" s="610"/>
      <c r="X21" s="610"/>
      <c r="Y21" s="610"/>
      <c r="Z21" s="610"/>
      <c r="AA21" s="610"/>
      <c r="AB21" s="610"/>
      <c r="AC21" s="610"/>
      <c r="AD21" s="610"/>
      <c r="AE21" s="610"/>
      <c r="AF21" s="610"/>
      <c r="AG21" s="610"/>
      <c r="AH21" s="610"/>
      <c r="AI21" s="610"/>
      <c r="AJ21" s="610"/>
      <c r="AK21" s="610"/>
      <c r="AL21" s="610"/>
      <c r="AM21" s="610"/>
      <c r="AN21" s="610"/>
      <c r="AO21" s="610"/>
      <c r="AP21" s="610"/>
      <c r="AQ21" s="610"/>
      <c r="AR21" s="610"/>
      <c r="AS21" s="610"/>
      <c r="AT21" s="610"/>
      <c r="AU21" s="610"/>
      <c r="AV21" s="610"/>
    </row>
    <row r="22" spans="1:48" ht="52" thickBot="1">
      <c r="A22" s="619"/>
      <c r="B22" s="644">
        <v>1021</v>
      </c>
      <c r="C22" s="645" t="s">
        <v>581</v>
      </c>
      <c r="D22" s="646" t="s">
        <v>573</v>
      </c>
      <c r="E22" s="647" t="s">
        <v>582</v>
      </c>
      <c r="F22" s="648">
        <v>194595</v>
      </c>
      <c r="G22" s="610"/>
      <c r="H22" s="649">
        <v>15</v>
      </c>
      <c r="I22" s="650" t="s">
        <v>583</v>
      </c>
      <c r="J22" s="651" t="s">
        <v>584</v>
      </c>
      <c r="K22" s="610"/>
      <c r="L22" s="663"/>
      <c r="M22" s="610"/>
      <c r="N22" s="610"/>
      <c r="O22" s="610"/>
      <c r="P22" s="677">
        <v>15</v>
      </c>
      <c r="Q22" s="678" t="s">
        <v>585</v>
      </c>
      <c r="R22" s="679" t="s">
        <v>586</v>
      </c>
      <c r="S22" s="679" t="s">
        <v>587</v>
      </c>
      <c r="T22" s="680" t="s">
        <v>588</v>
      </c>
      <c r="U22" s="610"/>
      <c r="V22" s="610"/>
      <c r="W22" s="610"/>
      <c r="X22" s="611"/>
      <c r="Y22" s="611"/>
      <c r="Z22" s="611"/>
      <c r="AA22" s="611"/>
      <c r="AB22" s="611"/>
      <c r="AC22" s="611"/>
      <c r="AD22" s="611"/>
      <c r="AE22" s="611"/>
      <c r="AF22" s="611"/>
      <c r="AG22" s="611"/>
      <c r="AH22" s="611"/>
      <c r="AI22" s="611"/>
      <c r="AJ22" s="610"/>
      <c r="AK22" s="610"/>
      <c r="AL22" s="610"/>
      <c r="AM22" s="610"/>
      <c r="AN22" s="610"/>
      <c r="AO22" s="610"/>
      <c r="AP22" s="610"/>
      <c r="AQ22" s="610"/>
      <c r="AR22" s="610"/>
      <c r="AS22" s="610"/>
      <c r="AT22" s="610"/>
      <c r="AU22" s="610"/>
      <c r="AV22" s="610"/>
    </row>
    <row r="23" spans="1:48" ht="22" customHeight="1">
      <c r="A23" s="610"/>
      <c r="B23" s="644">
        <v>1022</v>
      </c>
      <c r="C23" s="645" t="s">
        <v>589</v>
      </c>
      <c r="D23" s="646" t="s">
        <v>573</v>
      </c>
      <c r="E23" s="647" t="s">
        <v>590</v>
      </c>
      <c r="F23" s="648">
        <v>608433</v>
      </c>
      <c r="G23" s="610"/>
      <c r="H23" s="649">
        <v>16</v>
      </c>
      <c r="I23" s="650" t="s">
        <v>591</v>
      </c>
      <c r="J23" s="651" t="s">
        <v>592</v>
      </c>
      <c r="K23" s="610"/>
      <c r="L23" s="663"/>
      <c r="M23" s="610"/>
      <c r="N23" s="610"/>
      <c r="O23" s="610"/>
      <c r="P23" s="681"/>
      <c r="Q23" s="619"/>
      <c r="R23" s="610"/>
      <c r="S23" s="610"/>
      <c r="T23" s="610"/>
      <c r="U23" s="610"/>
      <c r="V23" s="610"/>
      <c r="W23" s="615" t="s">
        <v>593</v>
      </c>
      <c r="X23" s="605"/>
      <c r="Y23" s="605"/>
      <c r="Z23" s="605"/>
      <c r="AA23" s="605"/>
      <c r="AB23" s="605"/>
      <c r="AC23" s="605"/>
      <c r="AD23" s="605"/>
      <c r="AE23" s="605"/>
      <c r="AF23" s="605"/>
      <c r="AG23" s="605"/>
      <c r="AH23" s="605"/>
      <c r="AI23" s="605"/>
      <c r="AJ23" s="611"/>
      <c r="AK23" s="611"/>
      <c r="AL23" s="611"/>
      <c r="AM23" s="610"/>
      <c r="AN23" s="610"/>
      <c r="AO23" s="610"/>
      <c r="AP23" s="610"/>
      <c r="AQ23" s="610"/>
      <c r="AR23" s="610"/>
      <c r="AS23" s="610"/>
      <c r="AT23" s="610"/>
      <c r="AU23" s="610"/>
      <c r="AV23" s="610"/>
    </row>
    <row r="24" spans="1:48" ht="22" customHeight="1" thickBot="1">
      <c r="A24" s="610"/>
      <c r="B24" s="644">
        <v>1023</v>
      </c>
      <c r="C24" s="645" t="s">
        <v>594</v>
      </c>
      <c r="D24" s="646" t="s">
        <v>573</v>
      </c>
      <c r="E24" s="647" t="s">
        <v>595</v>
      </c>
      <c r="F24" s="648">
        <v>53794</v>
      </c>
      <c r="G24" s="610"/>
      <c r="H24" s="649">
        <v>17</v>
      </c>
      <c r="I24" s="650" t="s">
        <v>596</v>
      </c>
      <c r="J24" s="651" t="s">
        <v>597</v>
      </c>
      <c r="K24" s="610"/>
      <c r="L24" s="663"/>
      <c r="M24" s="610"/>
      <c r="N24" s="610"/>
      <c r="O24" s="610"/>
      <c r="P24" s="681"/>
      <c r="Q24" s="619"/>
      <c r="R24" s="610"/>
      <c r="S24" s="610"/>
      <c r="T24" s="610"/>
      <c r="U24" s="610"/>
      <c r="V24" s="610"/>
      <c r="W24" s="605"/>
      <c r="X24" s="611"/>
      <c r="Y24" s="611"/>
      <c r="Z24" s="611"/>
      <c r="AA24" s="611"/>
      <c r="AB24" s="611"/>
      <c r="AC24" s="611"/>
      <c r="AD24" s="611"/>
      <c r="AE24" s="611"/>
      <c r="AF24" s="611"/>
      <c r="AG24" s="611"/>
      <c r="AH24" s="611"/>
      <c r="AI24" s="611"/>
      <c r="AJ24" s="605"/>
      <c r="AK24" s="605"/>
      <c r="AL24" s="605"/>
      <c r="AM24" s="605"/>
      <c r="AN24" s="605"/>
      <c r="AO24" s="605"/>
      <c r="AP24" s="605"/>
      <c r="AQ24" s="605"/>
      <c r="AR24" s="605"/>
      <c r="AS24" s="610"/>
      <c r="AT24" s="610"/>
      <c r="AU24" s="610"/>
      <c r="AV24" s="610"/>
    </row>
    <row r="25" spans="1:48" ht="41" customHeight="1" thickBot="1">
      <c r="A25" s="610"/>
      <c r="B25" s="644">
        <v>1030</v>
      </c>
      <c r="C25" s="645" t="s">
        <v>146</v>
      </c>
      <c r="D25" s="646" t="s">
        <v>447</v>
      </c>
      <c r="E25" s="647" t="s">
        <v>598</v>
      </c>
      <c r="F25" s="648" t="s">
        <v>147</v>
      </c>
      <c r="G25" s="610"/>
      <c r="H25" s="649">
        <v>18</v>
      </c>
      <c r="I25" s="650" t="s">
        <v>599</v>
      </c>
      <c r="J25" s="651" t="s">
        <v>600</v>
      </c>
      <c r="K25" s="610"/>
      <c r="L25" s="663"/>
      <c r="M25" s="610"/>
      <c r="N25" s="610"/>
      <c r="O25" s="610"/>
      <c r="P25" s="681"/>
      <c r="Q25" s="619"/>
      <c r="R25" s="610"/>
      <c r="S25" s="610"/>
      <c r="T25" s="610"/>
      <c r="U25" s="610"/>
      <c r="V25" s="610"/>
      <c r="W25" s="605"/>
      <c r="X25" s="682" t="s">
        <v>601</v>
      </c>
      <c r="Y25" s="629" t="s">
        <v>602</v>
      </c>
      <c r="Z25" s="629" t="s">
        <v>603</v>
      </c>
      <c r="AA25" s="629" t="s">
        <v>604</v>
      </c>
      <c r="AB25" s="629" t="s">
        <v>605</v>
      </c>
      <c r="AC25" s="629" t="s">
        <v>606</v>
      </c>
      <c r="AD25" s="683" t="s">
        <v>607</v>
      </c>
      <c r="AE25" s="683" t="s">
        <v>608</v>
      </c>
      <c r="AF25" s="683" t="s">
        <v>609</v>
      </c>
      <c r="AG25" s="683" t="s">
        <v>610</v>
      </c>
      <c r="AH25" s="683" t="s">
        <v>611</v>
      </c>
      <c r="AI25" s="684" t="s">
        <v>612</v>
      </c>
      <c r="AJ25" s="610"/>
      <c r="AK25" s="610"/>
      <c r="AL25" s="610"/>
      <c r="AM25" s="610"/>
      <c r="AN25" s="610"/>
      <c r="AO25" s="610"/>
      <c r="AP25" s="610"/>
      <c r="AQ25" s="610"/>
      <c r="AR25" s="610"/>
      <c r="AS25" s="610"/>
      <c r="AT25" s="610"/>
      <c r="AU25" s="610"/>
      <c r="AV25" s="610"/>
    </row>
    <row r="26" spans="1:48" ht="35" customHeight="1">
      <c r="A26" s="610"/>
      <c r="B26" s="644">
        <v>1031</v>
      </c>
      <c r="C26" s="645" t="s">
        <v>613</v>
      </c>
      <c r="D26" s="646" t="s">
        <v>447</v>
      </c>
      <c r="E26" s="647" t="s">
        <v>614</v>
      </c>
      <c r="F26" s="648" t="s">
        <v>615</v>
      </c>
      <c r="G26" s="610"/>
      <c r="H26" s="649">
        <v>19</v>
      </c>
      <c r="I26" s="650" t="s">
        <v>616</v>
      </c>
      <c r="J26" s="651" t="s">
        <v>617</v>
      </c>
      <c r="K26" s="610"/>
      <c r="L26" s="663"/>
      <c r="M26" s="610"/>
      <c r="N26" s="610"/>
      <c r="O26" s="610"/>
      <c r="P26" s="663"/>
      <c r="Q26" s="610"/>
      <c r="R26" s="610"/>
      <c r="S26" s="610"/>
      <c r="T26" s="610"/>
      <c r="U26" s="610"/>
      <c r="V26" s="610"/>
      <c r="W26" s="1062" t="s">
        <v>618</v>
      </c>
      <c r="X26" s="685" t="s">
        <v>619</v>
      </c>
      <c r="Y26" s="686" t="s">
        <v>620</v>
      </c>
      <c r="Z26" s="687" t="s">
        <v>517</v>
      </c>
      <c r="AA26" s="688" t="s">
        <v>621</v>
      </c>
      <c r="AB26" s="687" t="s">
        <v>622</v>
      </c>
      <c r="AC26" s="689" t="s">
        <v>623</v>
      </c>
      <c r="AD26" s="690" t="s">
        <v>622</v>
      </c>
      <c r="AE26" s="688" t="s">
        <v>624</v>
      </c>
      <c r="AF26" s="687" t="s">
        <v>622</v>
      </c>
      <c r="AG26" s="688" t="s">
        <v>625</v>
      </c>
      <c r="AH26" s="687" t="s">
        <v>622</v>
      </c>
      <c r="AI26" s="691" t="str">
        <f>IF(AA26="Douteux","D","")</f>
        <v/>
      </c>
      <c r="AJ26" s="610"/>
      <c r="AK26" s="610"/>
      <c r="AL26" s="610"/>
      <c r="AM26" s="610"/>
      <c r="AN26" s="610"/>
      <c r="AO26" s="610"/>
      <c r="AP26" s="610"/>
      <c r="AQ26" s="610"/>
      <c r="AR26" s="610"/>
      <c r="AS26" s="610"/>
      <c r="AT26" s="610"/>
      <c r="AU26" s="610"/>
      <c r="AV26" s="610"/>
    </row>
    <row r="27" spans="1:48" ht="35" customHeight="1">
      <c r="A27" s="610"/>
      <c r="B27" s="644">
        <v>1032</v>
      </c>
      <c r="C27" s="645" t="s">
        <v>384</v>
      </c>
      <c r="D27" s="646" t="s">
        <v>447</v>
      </c>
      <c r="E27" s="647" t="s">
        <v>626</v>
      </c>
      <c r="F27" s="648" t="s">
        <v>627</v>
      </c>
      <c r="G27" s="610"/>
      <c r="H27" s="649">
        <v>20</v>
      </c>
      <c r="I27" s="650" t="s">
        <v>628</v>
      </c>
      <c r="J27" s="651" t="s">
        <v>629</v>
      </c>
      <c r="K27" s="610"/>
      <c r="L27" s="663"/>
      <c r="M27" s="610"/>
      <c r="N27" s="610"/>
      <c r="O27" s="610"/>
      <c r="P27" s="663"/>
      <c r="Q27" s="610"/>
      <c r="R27" s="610"/>
      <c r="S27" s="610"/>
      <c r="T27" s="610"/>
      <c r="U27" s="610"/>
      <c r="V27" s="610"/>
      <c r="W27" s="1063"/>
      <c r="X27" s="692" t="s">
        <v>465</v>
      </c>
      <c r="Y27" s="693"/>
      <c r="Z27" s="694" t="s">
        <v>528</v>
      </c>
      <c r="AA27" s="695" t="s">
        <v>630</v>
      </c>
      <c r="AB27" s="694" t="s">
        <v>631</v>
      </c>
      <c r="AC27" s="696" t="s">
        <v>632</v>
      </c>
      <c r="AD27" s="697" t="s">
        <v>631</v>
      </c>
      <c r="AE27" s="695" t="s">
        <v>633</v>
      </c>
      <c r="AF27" s="694" t="s">
        <v>631</v>
      </c>
      <c r="AG27" s="695" t="s">
        <v>634</v>
      </c>
      <c r="AH27" s="694" t="s">
        <v>631</v>
      </c>
      <c r="AI27" s="698" t="str">
        <f>IF(AA26="Douteux","D","")</f>
        <v/>
      </c>
      <c r="AJ27" s="610"/>
      <c r="AK27" s="610"/>
      <c r="AL27" s="610"/>
      <c r="AM27" s="610"/>
      <c r="AN27" s="610"/>
      <c r="AO27" s="610"/>
      <c r="AP27" s="610"/>
      <c r="AQ27" s="610"/>
      <c r="AR27" s="610"/>
      <c r="AS27" s="610"/>
      <c r="AT27" s="610"/>
      <c r="AU27" s="610"/>
      <c r="AV27" s="610"/>
    </row>
    <row r="28" spans="1:48" ht="35" customHeight="1">
      <c r="A28" s="610"/>
      <c r="B28" s="644">
        <v>1033</v>
      </c>
      <c r="C28" s="645" t="s">
        <v>635</v>
      </c>
      <c r="D28" s="646" t="s">
        <v>447</v>
      </c>
      <c r="E28" s="647" t="s">
        <v>636</v>
      </c>
      <c r="F28" s="648" t="s">
        <v>637</v>
      </c>
      <c r="G28" s="610"/>
      <c r="H28" s="649">
        <v>21</v>
      </c>
      <c r="I28" s="650" t="s">
        <v>638</v>
      </c>
      <c r="J28" s="651" t="s">
        <v>639</v>
      </c>
      <c r="K28" s="610"/>
      <c r="L28" s="663"/>
      <c r="M28" s="610"/>
      <c r="N28" s="610"/>
      <c r="O28" s="610"/>
      <c r="P28" s="663"/>
      <c r="Q28" s="610"/>
      <c r="R28" s="610"/>
      <c r="S28" s="610"/>
      <c r="T28" s="610"/>
      <c r="U28" s="610"/>
      <c r="V28" s="610"/>
      <c r="W28" s="1063"/>
      <c r="X28" s="692" t="s">
        <v>640</v>
      </c>
      <c r="Y28" s="693"/>
      <c r="Z28" s="694"/>
      <c r="AA28" s="695" t="s">
        <v>641</v>
      </c>
      <c r="AB28" s="694" t="s">
        <v>642</v>
      </c>
      <c r="AC28" s="696" t="s">
        <v>643</v>
      </c>
      <c r="AD28" s="697" t="s">
        <v>642</v>
      </c>
      <c r="AE28" s="695" t="s">
        <v>644</v>
      </c>
      <c r="AF28" s="694" t="s">
        <v>642</v>
      </c>
      <c r="AG28" s="695" t="s">
        <v>645</v>
      </c>
      <c r="AH28" s="694" t="s">
        <v>642</v>
      </c>
      <c r="AI28" s="698"/>
      <c r="AJ28" s="610"/>
      <c r="AK28" s="610"/>
      <c r="AL28" s="610"/>
      <c r="AM28" s="610"/>
      <c r="AN28" s="610"/>
      <c r="AO28" s="610"/>
      <c r="AP28" s="610"/>
      <c r="AQ28" s="610"/>
      <c r="AR28" s="610"/>
      <c r="AS28" s="610"/>
      <c r="AT28" s="610"/>
      <c r="AU28" s="610"/>
      <c r="AV28" s="610"/>
    </row>
    <row r="29" spans="1:48" ht="35" customHeight="1">
      <c r="A29" s="610"/>
      <c r="B29" s="644">
        <v>1034</v>
      </c>
      <c r="C29" s="645" t="s">
        <v>646</v>
      </c>
      <c r="D29" s="646" t="s">
        <v>447</v>
      </c>
      <c r="E29" s="647" t="s">
        <v>647</v>
      </c>
      <c r="F29" s="648" t="s">
        <v>648</v>
      </c>
      <c r="G29" s="610"/>
      <c r="H29" s="649">
        <v>22</v>
      </c>
      <c r="I29" s="650" t="s">
        <v>649</v>
      </c>
      <c r="J29" s="651" t="s">
        <v>650</v>
      </c>
      <c r="K29" s="610"/>
      <c r="L29" s="663"/>
      <c r="M29" s="610"/>
      <c r="N29" s="610"/>
      <c r="O29" s="610"/>
      <c r="P29" s="663"/>
      <c r="Q29" s="610"/>
      <c r="R29" s="610"/>
      <c r="S29" s="610"/>
      <c r="T29" s="610"/>
      <c r="U29" s="610"/>
      <c r="V29" s="610"/>
      <c r="W29" s="1063"/>
      <c r="X29" s="699" t="s">
        <v>651</v>
      </c>
      <c r="Y29" s="693"/>
      <c r="Z29" s="694"/>
      <c r="AA29" s="695" t="s">
        <v>652</v>
      </c>
      <c r="AB29" s="694" t="s">
        <v>653</v>
      </c>
      <c r="AC29" s="696" t="s">
        <v>654</v>
      </c>
      <c r="AD29" s="697" t="s">
        <v>653</v>
      </c>
      <c r="AE29" s="695" t="s">
        <v>655</v>
      </c>
      <c r="AF29" s="694" t="s">
        <v>653</v>
      </c>
      <c r="AG29" s="695" t="s">
        <v>656</v>
      </c>
      <c r="AH29" s="694" t="s">
        <v>653</v>
      </c>
      <c r="AI29" s="698"/>
      <c r="AJ29" s="610"/>
      <c r="AK29" s="610"/>
      <c r="AL29" s="610"/>
      <c r="AM29" s="610"/>
      <c r="AN29" s="610"/>
      <c r="AO29" s="610"/>
      <c r="AP29" s="610"/>
      <c r="AQ29" s="610"/>
      <c r="AR29" s="610"/>
      <c r="AS29" s="610"/>
      <c r="AT29" s="610"/>
      <c r="AU29" s="610"/>
      <c r="AV29" s="610"/>
    </row>
    <row r="30" spans="1:48" ht="35" customHeight="1">
      <c r="A30" s="610"/>
      <c r="B30" s="644">
        <v>1035</v>
      </c>
      <c r="C30" s="645" t="s">
        <v>657</v>
      </c>
      <c r="D30" s="646" t="s">
        <v>447</v>
      </c>
      <c r="E30" s="647" t="s">
        <v>658</v>
      </c>
      <c r="F30" s="648" t="s">
        <v>637</v>
      </c>
      <c r="G30" s="610"/>
      <c r="H30" s="649">
        <v>23</v>
      </c>
      <c r="I30" s="650" t="s">
        <v>659</v>
      </c>
      <c r="J30" s="651" t="s">
        <v>660</v>
      </c>
      <c r="K30" s="610"/>
      <c r="L30" s="663"/>
      <c r="M30" s="610"/>
      <c r="N30" s="610"/>
      <c r="O30" s="610"/>
      <c r="P30" s="663"/>
      <c r="Q30" s="610"/>
      <c r="R30" s="610"/>
      <c r="S30" s="610"/>
      <c r="T30" s="610"/>
      <c r="U30" s="610"/>
      <c r="V30" s="610"/>
      <c r="W30" s="1063"/>
      <c r="X30" s="692"/>
      <c r="Y30" s="693"/>
      <c r="Z30" s="694"/>
      <c r="AA30" s="695" t="s">
        <v>661</v>
      </c>
      <c r="AB30" s="694" t="s">
        <v>662</v>
      </c>
      <c r="AC30" s="696" t="s">
        <v>663</v>
      </c>
      <c r="AD30" s="697" t="s">
        <v>662</v>
      </c>
      <c r="AE30" s="695" t="s">
        <v>664</v>
      </c>
      <c r="AF30" s="694" t="s">
        <v>662</v>
      </c>
      <c r="AG30" s="695"/>
      <c r="AH30" s="694" t="s">
        <v>662</v>
      </c>
      <c r="AI30" s="698"/>
      <c r="AJ30" s="610"/>
      <c r="AK30" s="610"/>
      <c r="AL30" s="610" t="e">
        <f>IF(OR('[4]LÉGENDE STATUTS BIOGEO'!$C32="Introduit",'[4]LÉGENDE STATUTS BIOGEO'!$F32="Introduit non établi, échappé"),"Y","")</f>
        <v>#REF!</v>
      </c>
      <c r="AM30" s="610"/>
      <c r="AN30" s="610"/>
      <c r="AO30" s="610"/>
      <c r="AP30" s="610"/>
      <c r="AQ30" s="610"/>
      <c r="AR30" s="610"/>
      <c r="AS30" s="610"/>
      <c r="AT30" s="610"/>
      <c r="AU30" s="610"/>
      <c r="AV30" s="610"/>
    </row>
    <row r="31" spans="1:48" ht="35" customHeight="1">
      <c r="A31" s="610"/>
      <c r="B31" s="644">
        <v>1036</v>
      </c>
      <c r="C31" s="645" t="s">
        <v>665</v>
      </c>
      <c r="D31" s="646" t="s">
        <v>447</v>
      </c>
      <c r="E31" s="647" t="s">
        <v>666</v>
      </c>
      <c r="F31" s="648" t="s">
        <v>667</v>
      </c>
      <c r="G31" s="610"/>
      <c r="H31" s="649">
        <v>24</v>
      </c>
      <c r="I31" s="650" t="s">
        <v>668</v>
      </c>
      <c r="J31" s="651" t="s">
        <v>669</v>
      </c>
      <c r="K31" s="610"/>
      <c r="L31" s="663"/>
      <c r="M31" s="610"/>
      <c r="N31" s="610"/>
      <c r="O31" s="610"/>
      <c r="P31" s="663"/>
      <c r="Q31" s="610"/>
      <c r="R31" s="610"/>
      <c r="S31" s="610"/>
      <c r="T31" s="610"/>
      <c r="U31" s="610"/>
      <c r="V31" s="610"/>
      <c r="W31" s="1063"/>
      <c r="X31" s="692"/>
      <c r="Y31" s="693"/>
      <c r="Z31" s="694"/>
      <c r="AA31" s="695" t="s">
        <v>670</v>
      </c>
      <c r="AB31" s="694" t="s">
        <v>671</v>
      </c>
      <c r="AC31" s="696" t="s">
        <v>672</v>
      </c>
      <c r="AD31" s="697" t="s">
        <v>671</v>
      </c>
      <c r="AE31" s="695"/>
      <c r="AF31" s="694" t="s">
        <v>671</v>
      </c>
      <c r="AG31" s="695"/>
      <c r="AH31" s="694" t="s">
        <v>671</v>
      </c>
      <c r="AI31" s="698"/>
      <c r="AJ31" s="610"/>
      <c r="AK31" s="610"/>
      <c r="AL31" s="610" t="e">
        <f>IF(OR('[4]LÉGENDE STATUTS BIOGEO'!$C33="Introduit",'[4]LÉGENDE STATUTS BIOGEO'!$F33="Introduit non établi, échappé"),"Y","")</f>
        <v>#REF!</v>
      </c>
      <c r="AM31" s="610"/>
      <c r="AN31" s="610"/>
      <c r="AO31" s="610"/>
      <c r="AP31" s="610"/>
      <c r="AQ31" s="610"/>
      <c r="AR31" s="610"/>
      <c r="AS31" s="610"/>
      <c r="AT31" s="610"/>
      <c r="AU31" s="610"/>
      <c r="AV31" s="610"/>
    </row>
    <row r="32" spans="1:48" ht="35" customHeight="1" thickBot="1">
      <c r="A32" s="610"/>
      <c r="B32" s="700">
        <v>1037</v>
      </c>
      <c r="C32" s="701" t="s">
        <v>673</v>
      </c>
      <c r="D32" s="702" t="s">
        <v>447</v>
      </c>
      <c r="E32" s="703" t="s">
        <v>674</v>
      </c>
      <c r="F32" s="704" t="s">
        <v>675</v>
      </c>
      <c r="G32" s="610"/>
      <c r="H32" s="649">
        <v>25</v>
      </c>
      <c r="I32" s="650" t="s">
        <v>676</v>
      </c>
      <c r="J32" s="651" t="s">
        <v>677</v>
      </c>
      <c r="K32" s="610"/>
      <c r="L32" s="663"/>
      <c r="M32" s="610"/>
      <c r="N32" s="610"/>
      <c r="O32" s="610"/>
      <c r="P32" s="663"/>
      <c r="Q32" s="610"/>
      <c r="R32" s="610"/>
      <c r="S32" s="610"/>
      <c r="T32" s="610"/>
      <c r="U32" s="610"/>
      <c r="V32" s="610"/>
      <c r="W32" s="1063"/>
      <c r="X32" s="692"/>
      <c r="Y32" s="693"/>
      <c r="Z32" s="694"/>
      <c r="AA32" s="695" t="s">
        <v>678</v>
      </c>
      <c r="AB32" s="694" t="s">
        <v>679</v>
      </c>
      <c r="AC32" s="696" t="s">
        <v>680</v>
      </c>
      <c r="AD32" s="694" t="s">
        <v>679</v>
      </c>
      <c r="AE32" s="695"/>
      <c r="AF32" s="694" t="s">
        <v>679</v>
      </c>
      <c r="AG32" s="695"/>
      <c r="AH32" s="694" t="s">
        <v>679</v>
      </c>
      <c r="AI32" s="705"/>
      <c r="AJ32" s="610"/>
      <c r="AK32" s="610"/>
      <c r="AL32" s="610" t="e">
        <f>IF(OR('[4]LÉGENDE STATUTS BIOGEO'!$C34="Introduit",'[4]LÉGENDE STATUTS BIOGEO'!$F34="Introduit non établi, échappé"),"Y","")</f>
        <v>#REF!</v>
      </c>
      <c r="AM32" s="610"/>
      <c r="AN32" s="610"/>
      <c r="AO32" s="610"/>
      <c r="AP32" s="610"/>
      <c r="AQ32" s="610"/>
      <c r="AR32" s="610"/>
      <c r="AS32" s="610"/>
      <c r="AT32" s="610"/>
      <c r="AU32" s="610"/>
      <c r="AV32" s="610"/>
    </row>
    <row r="33" spans="1:48" ht="35" customHeight="1" thickBot="1">
      <c r="A33" s="610"/>
      <c r="B33" s="706">
        <v>1040</v>
      </c>
      <c r="C33" s="707" t="s">
        <v>440</v>
      </c>
      <c r="D33" s="708" t="s">
        <v>681</v>
      </c>
      <c r="E33" s="709" t="s">
        <v>682</v>
      </c>
      <c r="F33" s="710">
        <v>3</v>
      </c>
      <c r="G33" s="610"/>
      <c r="H33" s="649">
        <v>26</v>
      </c>
      <c r="I33" s="650" t="s">
        <v>683</v>
      </c>
      <c r="J33" s="651" t="s">
        <v>684</v>
      </c>
      <c r="K33" s="610"/>
      <c r="L33" s="663"/>
      <c r="M33" s="610"/>
      <c r="N33" s="610"/>
      <c r="O33" s="610"/>
      <c r="P33" s="663"/>
      <c r="Q33" s="610"/>
      <c r="R33" s="610"/>
      <c r="S33" s="610"/>
      <c r="T33" s="610"/>
      <c r="U33" s="610"/>
      <c r="V33" s="610"/>
      <c r="W33" s="1063"/>
      <c r="X33" s="711"/>
      <c r="Y33" s="712"/>
      <c r="Z33" s="713"/>
      <c r="AA33" s="695" t="s">
        <v>685</v>
      </c>
      <c r="AB33" s="713"/>
      <c r="AC33" s="696" t="s">
        <v>686</v>
      </c>
      <c r="AD33" s="714"/>
      <c r="AE33" s="715"/>
      <c r="AF33" s="713"/>
      <c r="AG33" s="715"/>
      <c r="AH33" s="713"/>
      <c r="AI33" s="705"/>
      <c r="AJ33" s="610"/>
      <c r="AK33" s="610"/>
      <c r="AL33" s="610" t="e">
        <f>IF(OR('[4]LÉGENDE STATUTS BIOGEO'!$C35="Introduit",'[4]LÉGENDE STATUTS BIOGEO'!$F35="Introduit non établi, échappé"),"Y","")</f>
        <v>#REF!</v>
      </c>
      <c r="AM33" s="610"/>
      <c r="AN33" s="610"/>
      <c r="AO33" s="610"/>
      <c r="AP33" s="610"/>
      <c r="AQ33" s="610"/>
      <c r="AR33" s="610"/>
      <c r="AS33" s="610"/>
      <c r="AT33" s="610"/>
      <c r="AU33" s="610"/>
      <c r="AV33" s="610"/>
    </row>
    <row r="34" spans="1:48" ht="35" customHeight="1" thickBot="1">
      <c r="A34" s="610"/>
      <c r="B34" s="706">
        <v>1050</v>
      </c>
      <c r="C34" s="707" t="s">
        <v>687</v>
      </c>
      <c r="D34" s="708" t="s">
        <v>447</v>
      </c>
      <c r="E34" s="709" t="s">
        <v>688</v>
      </c>
      <c r="F34" s="710" t="s">
        <v>454</v>
      </c>
      <c r="G34" s="610"/>
      <c r="H34" s="649">
        <v>27</v>
      </c>
      <c r="I34" s="650" t="s">
        <v>689</v>
      </c>
      <c r="J34" s="651" t="s">
        <v>690</v>
      </c>
      <c r="K34" s="610"/>
      <c r="L34" s="663"/>
      <c r="M34" s="610"/>
      <c r="N34" s="610"/>
      <c r="O34" s="610"/>
      <c r="P34" s="663"/>
      <c r="Q34" s="610"/>
      <c r="R34" s="610"/>
      <c r="S34" s="610"/>
      <c r="T34" s="610"/>
      <c r="U34" s="610"/>
      <c r="V34" s="610"/>
      <c r="W34" s="1063"/>
      <c r="X34" s="716"/>
      <c r="Y34" s="717"/>
      <c r="Z34" s="718"/>
      <c r="AA34" s="715" t="s">
        <v>691</v>
      </c>
      <c r="AB34" s="718"/>
      <c r="AC34" s="719"/>
      <c r="AD34" s="720"/>
      <c r="AE34" s="721"/>
      <c r="AF34" s="718"/>
      <c r="AG34" s="721"/>
      <c r="AH34" s="718"/>
      <c r="AI34" s="722"/>
      <c r="AJ34" s="610"/>
      <c r="AK34" s="610"/>
      <c r="AL34" s="610" t="e">
        <f>IF(OR('[4]LÉGENDE STATUTS BIOGEO'!$C36="Introduit",'[4]LÉGENDE STATUTS BIOGEO'!$F36="Introduit non établi, échappé"),"Y","")</f>
        <v>#REF!</v>
      </c>
      <c r="AM34" s="610"/>
      <c r="AN34" s="610"/>
      <c r="AO34" s="610"/>
      <c r="AP34" s="610"/>
      <c r="AQ34" s="610"/>
      <c r="AR34" s="610"/>
      <c r="AS34" s="610"/>
      <c r="AT34" s="610"/>
      <c r="AU34" s="610"/>
      <c r="AV34" s="610"/>
    </row>
    <row r="35" spans="1:48" ht="35" customHeight="1" thickBot="1">
      <c r="A35" s="610"/>
      <c r="B35" s="631">
        <v>1051</v>
      </c>
      <c r="C35" s="632" t="s">
        <v>692</v>
      </c>
      <c r="D35" s="633" t="s">
        <v>447</v>
      </c>
      <c r="E35" s="634" t="s">
        <v>693</v>
      </c>
      <c r="F35" s="635" t="s">
        <v>288</v>
      </c>
      <c r="G35" s="610"/>
      <c r="H35" s="649">
        <v>28</v>
      </c>
      <c r="I35" s="650" t="s">
        <v>694</v>
      </c>
      <c r="J35" s="651" t="s">
        <v>695</v>
      </c>
      <c r="K35" s="610"/>
      <c r="L35" s="663"/>
      <c r="M35" s="610"/>
      <c r="N35" s="610"/>
      <c r="O35" s="610"/>
      <c r="P35" s="663"/>
      <c r="Q35" s="610"/>
      <c r="R35" s="610"/>
      <c r="S35" s="610"/>
      <c r="T35" s="610"/>
      <c r="U35" s="610"/>
      <c r="V35" s="610"/>
      <c r="W35" s="1064"/>
      <c r="X35" s="716"/>
      <c r="Y35" s="717"/>
      <c r="Z35" s="718"/>
      <c r="AA35" s="715" t="s">
        <v>696</v>
      </c>
      <c r="AB35" s="718"/>
      <c r="AC35" s="719"/>
      <c r="AD35" s="720"/>
      <c r="AE35" s="721"/>
      <c r="AF35" s="718"/>
      <c r="AG35" s="721"/>
      <c r="AH35" s="718"/>
      <c r="AI35" s="722"/>
      <c r="AJ35" s="610"/>
      <c r="AK35" s="723" t="s">
        <v>697</v>
      </c>
      <c r="AL35" s="724" t="s">
        <v>577</v>
      </c>
      <c r="AM35" s="724" t="s">
        <v>585</v>
      </c>
      <c r="AN35" s="724" t="s">
        <v>561</v>
      </c>
      <c r="AO35" s="724" t="s">
        <v>698</v>
      </c>
      <c r="AP35" s="724" t="s">
        <v>269</v>
      </c>
      <c r="AQ35" s="724" t="s">
        <v>276</v>
      </c>
      <c r="AR35" s="725" t="s">
        <v>699</v>
      </c>
      <c r="AS35" s="610"/>
      <c r="AT35" s="610"/>
      <c r="AU35" s="610"/>
      <c r="AV35" s="610"/>
    </row>
    <row r="36" spans="1:48" ht="47" customHeight="1" thickBot="1">
      <c r="A36" s="610"/>
      <c r="B36" s="644">
        <v>1052</v>
      </c>
      <c r="C36" s="645" t="s">
        <v>700</v>
      </c>
      <c r="D36" s="646" t="s">
        <v>447</v>
      </c>
      <c r="E36" s="647" t="s">
        <v>701</v>
      </c>
      <c r="F36" s="648" t="s">
        <v>288</v>
      </c>
      <c r="G36" s="610"/>
      <c r="H36" s="649">
        <v>29</v>
      </c>
      <c r="I36" s="650" t="s">
        <v>702</v>
      </c>
      <c r="J36" s="651" t="s">
        <v>703</v>
      </c>
      <c r="K36" s="610"/>
      <c r="L36" s="663"/>
      <c r="M36" s="610"/>
      <c r="N36" s="610"/>
      <c r="O36" s="610"/>
      <c r="P36" s="663"/>
      <c r="Q36" s="610"/>
      <c r="R36" s="610"/>
      <c r="S36" s="610"/>
      <c r="T36" s="610"/>
      <c r="U36" s="610"/>
      <c r="V36" s="610"/>
      <c r="W36" s="726" t="s">
        <v>704</v>
      </c>
      <c r="X36" s="727"/>
      <c r="Y36" s="728"/>
      <c r="Z36" s="729"/>
      <c r="AA36" s="727"/>
      <c r="AB36" s="729"/>
      <c r="AC36" s="730"/>
      <c r="AD36" s="731"/>
      <c r="AE36" s="727"/>
      <c r="AF36" s="729"/>
      <c r="AG36" s="727"/>
      <c r="AH36" s="729"/>
      <c r="AI36" s="732" t="str">
        <f>LEFT(CONCATENATE(AK36,AL36,AM36,AN36,AO36,AP36,AQ36,AR36),1)</f>
        <v/>
      </c>
      <c r="AJ36" s="610"/>
      <c r="AK36" s="733" t="str">
        <f>IF(AA36="Non signalé (potentiel)","A",IF(AA36="Mention erronée","Q",IF(AA36="Mention douteuse ou non confirmée","D","")))</f>
        <v/>
      </c>
      <c r="AL36" s="734" t="str">
        <f>IF(AND(ISNUMBER(SEARCH("disparu",AA36,1)),ISNUMBER(SEARCH("Introduit",X36,1))),"Y","")</f>
        <v/>
      </c>
      <c r="AM36" s="734" t="str">
        <f>IF(AND(ISNUMBER(SEARCH("disparu",AA36,1)),ISNUMBER(SEARCH("endémique",Z36,1))),"Z","")</f>
        <v/>
      </c>
      <c r="AN36" s="734" t="str">
        <f>IF(ISNUMBER(SEARCH("disparu",AA36,1)),"W","")</f>
        <v/>
      </c>
      <c r="AO36" s="734" t="str">
        <f>IF(ISNUMBER(SEARCH("Introduit non établi",X36,1)),"M",IF(ISNUMBER(SEARCH("Envahissant",Y36,1)),"J",IF(ISNUMBER(SEARCH("Introduit",X36,1)),"I","")))</f>
        <v/>
      </c>
      <c r="AP36" s="734" t="str">
        <f>IF(ISNUMBER(SEARCH("Présent (irrégulier)",AA36,1)),"B","")</f>
        <v/>
      </c>
      <c r="AQ36" s="734" t="str">
        <f>IF(ISNUMBER(SEARCH("cryptogène",X36,1)),"C","")</f>
        <v/>
      </c>
      <c r="AR36" s="735" t="str">
        <f>IF(ISNUMBER(SEARCH("subendémique",Z36,1)),"S",IF(ISNUMBER(SEARCH("endémique",Z36,1)),"E",IF(ISNUMBER(SEARCH("indigène",X36,1)),"P","")))</f>
        <v/>
      </c>
      <c r="AS36" s="610"/>
      <c r="AT36" s="610"/>
      <c r="AU36" s="610"/>
      <c r="AV36" s="610"/>
    </row>
    <row r="37" spans="1:48" ht="51">
      <c r="A37" s="610"/>
      <c r="B37" s="644">
        <v>1053</v>
      </c>
      <c r="C37" s="645" t="s">
        <v>705</v>
      </c>
      <c r="D37" s="646" t="s">
        <v>447</v>
      </c>
      <c r="E37" s="647" t="s">
        <v>706</v>
      </c>
      <c r="F37" s="648" t="s">
        <v>288</v>
      </c>
      <c r="G37" s="610"/>
      <c r="H37" s="649">
        <v>30</v>
      </c>
      <c r="I37" s="650" t="s">
        <v>707</v>
      </c>
      <c r="J37" s="651" t="s">
        <v>708</v>
      </c>
      <c r="K37" s="610"/>
      <c r="L37" s="663"/>
      <c r="M37" s="610"/>
      <c r="N37" s="610"/>
      <c r="O37" s="610"/>
      <c r="P37" s="663"/>
      <c r="Q37" s="610"/>
      <c r="R37" s="610"/>
      <c r="S37" s="610"/>
      <c r="T37" s="610"/>
      <c r="U37" s="610"/>
      <c r="V37" s="610"/>
      <c r="W37" s="610"/>
      <c r="X37" s="610" t="s">
        <v>709</v>
      </c>
      <c r="Y37" s="610"/>
      <c r="Z37" s="610"/>
      <c r="AA37" s="610"/>
      <c r="AB37" s="610"/>
      <c r="AC37" s="610"/>
      <c r="AD37" s="610"/>
      <c r="AE37" s="610"/>
      <c r="AF37" s="610"/>
      <c r="AG37" s="610"/>
      <c r="AH37" s="610"/>
      <c r="AI37" s="605" t="s">
        <v>710</v>
      </c>
      <c r="AJ37" s="610"/>
      <c r="AK37" s="610"/>
      <c r="AL37" s="610"/>
      <c r="AM37" s="610"/>
      <c r="AN37" s="610"/>
      <c r="AO37" s="610"/>
      <c r="AP37" s="610"/>
      <c r="AQ37" s="610"/>
      <c r="AR37" s="610"/>
      <c r="AS37" s="610"/>
      <c r="AT37" s="610"/>
      <c r="AU37" s="610"/>
      <c r="AV37" s="610"/>
    </row>
    <row r="38" spans="1:48" ht="34">
      <c r="A38" s="610"/>
      <c r="B38" s="644">
        <v>1054</v>
      </c>
      <c r="C38" s="645" t="s">
        <v>711</v>
      </c>
      <c r="D38" s="646" t="s">
        <v>447</v>
      </c>
      <c r="E38" s="647" t="s">
        <v>712</v>
      </c>
      <c r="F38" s="648" t="s">
        <v>288</v>
      </c>
      <c r="G38" s="610"/>
      <c r="H38" s="649">
        <v>31</v>
      </c>
      <c r="I38" s="650" t="s">
        <v>713</v>
      </c>
      <c r="J38" s="651" t="s">
        <v>714</v>
      </c>
      <c r="K38" s="610"/>
      <c r="L38" s="663"/>
      <c r="M38" s="610"/>
      <c r="N38" s="610"/>
      <c r="O38" s="610"/>
      <c r="P38" s="663"/>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row>
    <row r="39" spans="1:48" ht="34">
      <c r="A39" s="610"/>
      <c r="B39" s="644">
        <v>1055</v>
      </c>
      <c r="C39" s="645" t="s">
        <v>715</v>
      </c>
      <c r="D39" s="646" t="s">
        <v>447</v>
      </c>
      <c r="E39" s="647" t="s">
        <v>716</v>
      </c>
      <c r="F39" s="648" t="s">
        <v>288</v>
      </c>
      <c r="G39" s="610"/>
      <c r="H39" s="649">
        <v>32</v>
      </c>
      <c r="I39" s="650" t="s">
        <v>717</v>
      </c>
      <c r="J39" s="651" t="s">
        <v>718</v>
      </c>
      <c r="K39" s="610"/>
      <c r="L39" s="663"/>
      <c r="M39" s="610"/>
      <c r="N39" s="610"/>
      <c r="O39" s="610"/>
      <c r="P39" s="663"/>
      <c r="Q39" s="610"/>
      <c r="R39" s="610"/>
      <c r="S39" s="610"/>
      <c r="T39" s="610"/>
      <c r="U39" s="610"/>
      <c r="V39" s="610"/>
      <c r="W39" s="610"/>
      <c r="X39" s="610"/>
      <c r="Y39" s="610"/>
      <c r="Z39" s="610"/>
      <c r="AA39" s="610"/>
      <c r="AB39" s="610"/>
      <c r="AC39" s="610"/>
      <c r="AD39" s="610"/>
      <c r="AE39" s="610"/>
      <c r="AF39" s="610"/>
      <c r="AG39" s="610"/>
      <c r="AH39" s="610"/>
      <c r="AI39" s="610"/>
      <c r="AJ39" s="610"/>
      <c r="AK39" s="610"/>
      <c r="AL39" s="610"/>
      <c r="AM39" s="610"/>
      <c r="AN39" s="610"/>
      <c r="AO39" s="610"/>
      <c r="AP39" s="610"/>
      <c r="AQ39" s="610"/>
      <c r="AR39" s="610"/>
      <c r="AS39" s="610"/>
      <c r="AT39" s="610"/>
      <c r="AU39" s="610"/>
      <c r="AV39" s="610"/>
    </row>
    <row r="40" spans="1:48" ht="34">
      <c r="A40" s="610"/>
      <c r="B40" s="644">
        <v>1056</v>
      </c>
      <c r="C40" s="645" t="s">
        <v>719</v>
      </c>
      <c r="D40" s="646" t="s">
        <v>447</v>
      </c>
      <c r="E40" s="647" t="s">
        <v>720</v>
      </c>
      <c r="F40" s="648" t="s">
        <v>288</v>
      </c>
      <c r="G40" s="610"/>
      <c r="H40" s="649">
        <v>33</v>
      </c>
      <c r="I40" s="650" t="s">
        <v>721</v>
      </c>
      <c r="J40" s="651" t="s">
        <v>660</v>
      </c>
      <c r="K40" s="610"/>
      <c r="L40" s="663"/>
      <c r="M40" s="610"/>
      <c r="N40" s="610"/>
      <c r="O40" s="610"/>
      <c r="P40" s="663"/>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610"/>
      <c r="AN40" s="610"/>
      <c r="AO40" s="610"/>
      <c r="AP40" s="610"/>
      <c r="AQ40" s="610"/>
      <c r="AR40" s="610"/>
      <c r="AS40" s="610"/>
      <c r="AT40" s="610"/>
      <c r="AU40" s="610"/>
      <c r="AV40" s="610"/>
    </row>
    <row r="41" spans="1:48" ht="34">
      <c r="A41" s="610"/>
      <c r="B41" s="644">
        <v>1057</v>
      </c>
      <c r="C41" s="645" t="s">
        <v>722</v>
      </c>
      <c r="D41" s="646" t="s">
        <v>447</v>
      </c>
      <c r="E41" s="647" t="s">
        <v>723</v>
      </c>
      <c r="F41" s="648" t="s">
        <v>288</v>
      </c>
      <c r="G41" s="610"/>
      <c r="H41" s="649">
        <v>34</v>
      </c>
      <c r="I41" s="650" t="s">
        <v>724</v>
      </c>
      <c r="J41" s="651" t="s">
        <v>669</v>
      </c>
      <c r="K41" s="610"/>
      <c r="L41" s="663"/>
      <c r="M41" s="610"/>
      <c r="N41" s="610"/>
      <c r="O41" s="610"/>
      <c r="P41" s="663"/>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row>
    <row r="42" spans="1:48" ht="34">
      <c r="A42" s="610"/>
      <c r="B42" s="644">
        <v>1058</v>
      </c>
      <c r="C42" s="645" t="s">
        <v>725</v>
      </c>
      <c r="D42" s="646" t="s">
        <v>447</v>
      </c>
      <c r="E42" s="647" t="s">
        <v>726</v>
      </c>
      <c r="F42" s="648" t="s">
        <v>288</v>
      </c>
      <c r="G42" s="610"/>
      <c r="H42" s="649">
        <v>35</v>
      </c>
      <c r="I42" s="650" t="s">
        <v>727</v>
      </c>
      <c r="J42" s="651" t="s">
        <v>728</v>
      </c>
      <c r="K42" s="610"/>
      <c r="L42" s="663"/>
      <c r="M42" s="610"/>
      <c r="N42" s="610"/>
      <c r="O42" s="610"/>
      <c r="P42" s="663"/>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row>
    <row r="43" spans="1:48" ht="34">
      <c r="A43" s="610"/>
      <c r="B43" s="644">
        <v>1059</v>
      </c>
      <c r="C43" s="645" t="s">
        <v>729</v>
      </c>
      <c r="D43" s="646" t="s">
        <v>447</v>
      </c>
      <c r="E43" s="647" t="s">
        <v>730</v>
      </c>
      <c r="F43" s="648" t="s">
        <v>288</v>
      </c>
      <c r="G43" s="610"/>
      <c r="H43" s="649">
        <v>36</v>
      </c>
      <c r="I43" s="650" t="s">
        <v>731</v>
      </c>
      <c r="J43" s="651" t="s">
        <v>732</v>
      </c>
      <c r="K43" s="610"/>
      <c r="L43" s="663"/>
      <c r="M43" s="610"/>
      <c r="N43" s="610"/>
      <c r="O43" s="610"/>
      <c r="P43" s="663"/>
      <c r="Q43" s="610"/>
      <c r="R43" s="610"/>
      <c r="S43" s="610"/>
      <c r="T43" s="610"/>
      <c r="U43" s="610"/>
      <c r="V43" s="610"/>
      <c r="W43" s="610"/>
      <c r="X43" s="610"/>
      <c r="Y43" s="610"/>
      <c r="Z43" s="610"/>
      <c r="AA43" s="610"/>
      <c r="AB43" s="610"/>
      <c r="AC43" s="610"/>
      <c r="AD43" s="610"/>
      <c r="AE43" s="610"/>
      <c r="AF43" s="610"/>
      <c r="AG43" s="610"/>
      <c r="AH43" s="610"/>
      <c r="AI43" s="610"/>
      <c r="AJ43" s="610"/>
      <c r="AK43" s="610"/>
      <c r="AL43" s="610"/>
      <c r="AM43" s="610"/>
      <c r="AN43" s="610"/>
      <c r="AO43" s="610"/>
      <c r="AP43" s="610"/>
      <c r="AQ43" s="610"/>
      <c r="AR43" s="610"/>
      <c r="AS43" s="610"/>
      <c r="AT43" s="610"/>
      <c r="AU43" s="610"/>
      <c r="AV43" s="610"/>
    </row>
    <row r="44" spans="1:48" ht="34">
      <c r="A44" s="610"/>
      <c r="B44" s="644">
        <v>1060</v>
      </c>
      <c r="C44" s="645" t="s">
        <v>733</v>
      </c>
      <c r="D44" s="646" t="s">
        <v>447</v>
      </c>
      <c r="E44" s="647" t="s">
        <v>734</v>
      </c>
      <c r="F44" s="648" t="s">
        <v>288</v>
      </c>
      <c r="G44" s="610"/>
      <c r="H44" s="649">
        <v>37</v>
      </c>
      <c r="I44" s="650" t="s">
        <v>735</v>
      </c>
      <c r="J44" s="651" t="s">
        <v>736</v>
      </c>
      <c r="K44" s="610"/>
      <c r="L44" s="663"/>
      <c r="M44" s="610"/>
      <c r="N44" s="610"/>
      <c r="O44" s="610"/>
      <c r="P44" s="663"/>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10"/>
      <c r="AO44" s="610"/>
      <c r="AP44" s="610"/>
      <c r="AQ44" s="610"/>
      <c r="AR44" s="610"/>
      <c r="AS44" s="610"/>
      <c r="AT44" s="610"/>
      <c r="AU44" s="610"/>
      <c r="AV44" s="610"/>
    </row>
    <row r="45" spans="1:48" ht="34">
      <c r="A45" s="610"/>
      <c r="B45" s="644">
        <v>1061</v>
      </c>
      <c r="C45" s="645" t="s">
        <v>737</v>
      </c>
      <c r="D45" s="646" t="s">
        <v>447</v>
      </c>
      <c r="E45" s="647" t="s">
        <v>738</v>
      </c>
      <c r="F45" s="648" t="s">
        <v>288</v>
      </c>
      <c r="G45" s="610"/>
      <c r="H45" s="736">
        <v>38</v>
      </c>
      <c r="I45" s="737" t="s">
        <v>739</v>
      </c>
      <c r="J45" s="738" t="s">
        <v>740</v>
      </c>
      <c r="K45" s="610"/>
      <c r="L45" s="663"/>
      <c r="M45" s="610"/>
      <c r="N45" s="610"/>
      <c r="O45" s="610"/>
      <c r="P45" s="663"/>
      <c r="Q45" s="610"/>
      <c r="R45" s="610"/>
      <c r="S45" s="610"/>
      <c r="T45" s="610"/>
      <c r="U45" s="610"/>
      <c r="V45" s="610"/>
      <c r="W45" s="610"/>
      <c r="X45" s="610"/>
      <c r="Y45" s="610"/>
      <c r="Z45" s="610"/>
      <c r="AA45" s="610"/>
      <c r="AB45" s="610"/>
      <c r="AC45" s="610"/>
      <c r="AD45" s="610"/>
      <c r="AE45" s="610"/>
      <c r="AF45" s="610"/>
      <c r="AG45" s="610"/>
      <c r="AH45" s="610"/>
      <c r="AI45" s="610"/>
      <c r="AJ45" s="610"/>
      <c r="AK45" s="610"/>
      <c r="AL45" s="610"/>
      <c r="AM45" s="610"/>
      <c r="AN45" s="610"/>
      <c r="AO45" s="610"/>
      <c r="AP45" s="610"/>
      <c r="AQ45" s="610"/>
      <c r="AR45" s="610"/>
      <c r="AS45" s="610"/>
      <c r="AT45" s="610"/>
      <c r="AU45" s="610"/>
      <c r="AV45" s="610"/>
    </row>
    <row r="46" spans="1:48" ht="34">
      <c r="A46" s="610"/>
      <c r="B46" s="644">
        <v>1062</v>
      </c>
      <c r="C46" s="645" t="s">
        <v>741</v>
      </c>
      <c r="D46" s="646" t="s">
        <v>447</v>
      </c>
      <c r="E46" s="647" t="s">
        <v>742</v>
      </c>
      <c r="F46" s="648" t="s">
        <v>288</v>
      </c>
      <c r="G46" s="610"/>
      <c r="H46" s="739">
        <v>39</v>
      </c>
      <c r="I46" s="740" t="s">
        <v>743</v>
      </c>
      <c r="J46" s="741" t="s">
        <v>744</v>
      </c>
      <c r="K46" s="610"/>
      <c r="L46" s="663"/>
      <c r="M46" s="610"/>
      <c r="N46" s="610"/>
      <c r="O46" s="610"/>
      <c r="P46" s="663"/>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10"/>
      <c r="AP46" s="610"/>
      <c r="AQ46" s="610"/>
      <c r="AR46" s="610"/>
      <c r="AS46" s="610"/>
      <c r="AT46" s="610"/>
      <c r="AU46" s="610"/>
      <c r="AV46" s="610"/>
    </row>
    <row r="47" spans="1:48" ht="34">
      <c r="A47" s="610"/>
      <c r="B47" s="644">
        <v>1063</v>
      </c>
      <c r="C47" s="645" t="s">
        <v>745</v>
      </c>
      <c r="D47" s="646" t="s">
        <v>447</v>
      </c>
      <c r="E47" s="647" t="s">
        <v>746</v>
      </c>
      <c r="F47" s="648" t="s">
        <v>288</v>
      </c>
      <c r="G47" s="610"/>
      <c r="H47" s="739">
        <v>40</v>
      </c>
      <c r="I47" s="740" t="s">
        <v>747</v>
      </c>
      <c r="J47" s="741" t="s">
        <v>748</v>
      </c>
      <c r="K47" s="610"/>
      <c r="L47" s="663"/>
      <c r="M47" s="610"/>
      <c r="N47" s="610"/>
      <c r="O47" s="610"/>
      <c r="P47" s="663"/>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610"/>
      <c r="AN47" s="610"/>
      <c r="AO47" s="610"/>
      <c r="AP47" s="610"/>
      <c r="AQ47" s="610"/>
      <c r="AR47" s="610"/>
      <c r="AS47" s="610"/>
      <c r="AT47" s="610"/>
      <c r="AU47" s="610"/>
      <c r="AV47" s="610"/>
    </row>
    <row r="48" spans="1:48" ht="34">
      <c r="A48" s="610"/>
      <c r="B48" s="644">
        <v>1064</v>
      </c>
      <c r="C48" s="645" t="s">
        <v>749</v>
      </c>
      <c r="D48" s="646" t="s">
        <v>447</v>
      </c>
      <c r="E48" s="647" t="s">
        <v>750</v>
      </c>
      <c r="F48" s="648" t="s">
        <v>288</v>
      </c>
      <c r="G48" s="610"/>
      <c r="H48" s="739">
        <v>41</v>
      </c>
      <c r="I48" s="740" t="s">
        <v>751</v>
      </c>
      <c r="J48" s="741" t="s">
        <v>752</v>
      </c>
      <c r="K48" s="610"/>
      <c r="L48" s="663"/>
      <c r="M48" s="610"/>
      <c r="N48" s="610"/>
      <c r="O48" s="610"/>
      <c r="P48" s="663"/>
      <c r="Q48" s="610"/>
      <c r="R48" s="610"/>
      <c r="S48" s="610"/>
      <c r="T48" s="610"/>
      <c r="U48" s="610"/>
      <c r="V48" s="610"/>
      <c r="W48" s="610"/>
      <c r="X48" s="610"/>
      <c r="Y48" s="610"/>
      <c r="Z48" s="610"/>
      <c r="AA48" s="610"/>
      <c r="AB48" s="610"/>
      <c r="AC48" s="610"/>
      <c r="AD48" s="610"/>
      <c r="AE48" s="610"/>
      <c r="AF48" s="610"/>
      <c r="AG48" s="610"/>
      <c r="AH48" s="610"/>
      <c r="AI48" s="610"/>
      <c r="AJ48" s="610"/>
      <c r="AK48" s="610"/>
      <c r="AL48" s="610"/>
      <c r="AM48" s="610"/>
      <c r="AN48" s="610"/>
      <c r="AO48" s="610"/>
      <c r="AP48" s="610"/>
      <c r="AQ48" s="610"/>
      <c r="AR48" s="610"/>
      <c r="AS48" s="610"/>
      <c r="AT48" s="610"/>
      <c r="AU48" s="610"/>
      <c r="AV48" s="610"/>
    </row>
    <row r="49" spans="1:48" ht="34">
      <c r="A49" s="610"/>
      <c r="B49" s="644">
        <v>1065</v>
      </c>
      <c r="C49" s="645" t="s">
        <v>753</v>
      </c>
      <c r="D49" s="646" t="s">
        <v>447</v>
      </c>
      <c r="E49" s="647" t="s">
        <v>754</v>
      </c>
      <c r="F49" s="648" t="s">
        <v>288</v>
      </c>
      <c r="G49" s="610"/>
      <c r="H49" s="739">
        <v>42</v>
      </c>
      <c r="I49" s="740" t="s">
        <v>755</v>
      </c>
      <c r="J49" s="741" t="s">
        <v>756</v>
      </c>
      <c r="K49" s="610"/>
      <c r="L49" s="663"/>
      <c r="M49" s="610"/>
      <c r="N49" s="610"/>
      <c r="O49" s="610"/>
      <c r="P49" s="663"/>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610"/>
      <c r="AN49" s="610"/>
      <c r="AO49" s="610"/>
      <c r="AP49" s="610"/>
      <c r="AQ49" s="610"/>
      <c r="AR49" s="610"/>
      <c r="AS49" s="610"/>
      <c r="AT49" s="610"/>
      <c r="AU49" s="610"/>
      <c r="AV49" s="610"/>
    </row>
    <row r="50" spans="1:48" ht="35" thickBot="1">
      <c r="A50" s="610"/>
      <c r="B50" s="742">
        <v>1066</v>
      </c>
      <c r="C50" s="743" t="s">
        <v>757</v>
      </c>
      <c r="D50" s="744" t="s">
        <v>447</v>
      </c>
      <c r="E50" s="745" t="s">
        <v>758</v>
      </c>
      <c r="F50" s="746" t="s">
        <v>288</v>
      </c>
      <c r="G50" s="610"/>
      <c r="H50" s="739">
        <v>43</v>
      </c>
      <c r="I50" s="740" t="s">
        <v>759</v>
      </c>
      <c r="J50" s="741" t="s">
        <v>760</v>
      </c>
      <c r="K50" s="610"/>
      <c r="L50" s="663"/>
      <c r="M50" s="610"/>
      <c r="N50" s="610"/>
      <c r="O50" s="610"/>
      <c r="P50" s="663"/>
      <c r="Q50" s="610"/>
      <c r="R50" s="610"/>
      <c r="S50" s="610"/>
      <c r="T50" s="610"/>
      <c r="U50" s="610"/>
      <c r="V50" s="610"/>
      <c r="W50" s="610"/>
      <c r="X50" s="610"/>
      <c r="Y50" s="610"/>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row>
    <row r="51" spans="1:48" ht="35" thickBot="1">
      <c r="A51" s="610"/>
      <c r="B51" s="706">
        <v>1090</v>
      </c>
      <c r="C51" s="707" t="s">
        <v>761</v>
      </c>
      <c r="D51" s="708" t="s">
        <v>447</v>
      </c>
      <c r="E51" s="709" t="s">
        <v>762</v>
      </c>
      <c r="F51" s="710" t="s">
        <v>763</v>
      </c>
      <c r="G51" s="610"/>
      <c r="H51" s="739">
        <v>44</v>
      </c>
      <c r="I51" s="740" t="s">
        <v>764</v>
      </c>
      <c r="J51" s="741" t="s">
        <v>765</v>
      </c>
      <c r="K51" s="610"/>
      <c r="L51" s="663"/>
      <c r="M51" s="610"/>
      <c r="N51" s="610"/>
      <c r="O51" s="610"/>
      <c r="P51" s="663"/>
      <c r="Q51" s="610"/>
      <c r="R51" s="610"/>
      <c r="S51" s="610"/>
      <c r="T51" s="610"/>
      <c r="U51" s="610"/>
      <c r="V51" s="610"/>
      <c r="W51" s="610"/>
      <c r="X51" s="611"/>
      <c r="Y51" s="611"/>
      <c r="Z51" s="611"/>
      <c r="AA51" s="611"/>
      <c r="AB51" s="611"/>
      <c r="AC51" s="611"/>
      <c r="AD51" s="611"/>
      <c r="AE51" s="611"/>
      <c r="AF51" s="611"/>
      <c r="AG51" s="611"/>
      <c r="AH51" s="611"/>
      <c r="AI51" s="611"/>
      <c r="AJ51" s="610"/>
      <c r="AK51" s="610"/>
      <c r="AL51" s="610"/>
      <c r="AM51" s="610"/>
      <c r="AN51" s="610"/>
      <c r="AO51" s="610"/>
      <c r="AP51" s="610"/>
      <c r="AQ51" s="610"/>
      <c r="AR51" s="610"/>
      <c r="AS51" s="610"/>
      <c r="AT51" s="610"/>
      <c r="AU51" s="610"/>
      <c r="AV51" s="610"/>
    </row>
    <row r="52" spans="1:48" ht="17">
      <c r="A52" s="610"/>
      <c r="B52" s="611"/>
      <c r="C52" s="611"/>
      <c r="D52" s="611"/>
      <c r="E52" s="611"/>
      <c r="F52" s="612"/>
      <c r="G52" s="610"/>
      <c r="H52" s="739">
        <v>45</v>
      </c>
      <c r="I52" s="740" t="s">
        <v>766</v>
      </c>
      <c r="J52" s="741" t="s">
        <v>767</v>
      </c>
      <c r="K52" s="610"/>
      <c r="L52" s="663"/>
      <c r="M52" s="610"/>
      <c r="N52" s="610"/>
      <c r="O52" s="610"/>
      <c r="P52" s="663"/>
      <c r="Q52" s="610"/>
      <c r="R52" s="610"/>
      <c r="S52" s="610"/>
      <c r="T52" s="610"/>
      <c r="U52" s="610"/>
      <c r="V52" s="610"/>
      <c r="W52" s="610"/>
      <c r="X52" s="610"/>
      <c r="Y52" s="610"/>
      <c r="Z52" s="610"/>
      <c r="AA52" s="610"/>
      <c r="AB52" s="610"/>
      <c r="AC52" s="610"/>
      <c r="AD52" s="610"/>
      <c r="AE52" s="610"/>
      <c r="AF52" s="610"/>
      <c r="AG52" s="610"/>
      <c r="AH52" s="610"/>
      <c r="AI52" s="610"/>
      <c r="AJ52" s="611"/>
      <c r="AK52" s="611"/>
      <c r="AL52" s="611"/>
      <c r="AM52" s="610"/>
      <c r="AN52" s="610"/>
      <c r="AO52" s="610"/>
      <c r="AP52" s="610"/>
      <c r="AQ52" s="610"/>
      <c r="AR52" s="610"/>
      <c r="AS52" s="610"/>
      <c r="AT52" s="610"/>
      <c r="AU52" s="610"/>
      <c r="AV52" s="610"/>
    </row>
    <row r="53" spans="1:48" ht="17">
      <c r="A53" s="610"/>
      <c r="B53" s="611"/>
      <c r="C53" s="611"/>
      <c r="D53" s="611"/>
      <c r="E53" s="611"/>
      <c r="F53" s="612"/>
      <c r="G53" s="610"/>
      <c r="H53" s="739">
        <v>46</v>
      </c>
      <c r="I53" s="740" t="s">
        <v>768</v>
      </c>
      <c r="J53" s="741" t="s">
        <v>769</v>
      </c>
      <c r="K53" s="610"/>
      <c r="L53" s="663"/>
      <c r="M53" s="610"/>
      <c r="N53" s="610"/>
      <c r="O53" s="610"/>
      <c r="P53" s="663"/>
      <c r="Q53" s="610"/>
      <c r="R53" s="610"/>
      <c r="S53" s="610"/>
      <c r="T53" s="610"/>
      <c r="U53" s="610"/>
      <c r="V53" s="610"/>
      <c r="W53" s="610"/>
      <c r="X53" s="610"/>
      <c r="Y53" s="610"/>
      <c r="Z53" s="610"/>
      <c r="AA53" s="610"/>
      <c r="AB53" s="610"/>
      <c r="AC53" s="610"/>
      <c r="AD53" s="610"/>
      <c r="AE53" s="610"/>
      <c r="AF53" s="610"/>
      <c r="AG53" s="610"/>
      <c r="AH53" s="610"/>
      <c r="AI53" s="610"/>
      <c r="AJ53" s="610"/>
      <c r="AK53" s="610"/>
      <c r="AL53" s="610"/>
      <c r="AM53" s="610"/>
      <c r="AN53" s="610"/>
      <c r="AO53" s="610"/>
      <c r="AP53" s="610"/>
      <c r="AQ53" s="610"/>
      <c r="AR53" s="610"/>
      <c r="AS53" s="610"/>
      <c r="AT53" s="610"/>
      <c r="AU53" s="610"/>
      <c r="AV53" s="610"/>
    </row>
    <row r="54" spans="1:48" ht="18" thickBot="1">
      <c r="A54" s="610"/>
      <c r="B54" s="611"/>
      <c r="C54" s="611"/>
      <c r="D54" s="611"/>
      <c r="E54" s="611"/>
      <c r="F54" s="612"/>
      <c r="G54" s="610"/>
      <c r="H54" s="747">
        <v>47</v>
      </c>
      <c r="I54" s="748" t="s">
        <v>770</v>
      </c>
      <c r="J54" s="749" t="s">
        <v>771</v>
      </c>
      <c r="K54" s="610"/>
      <c r="L54" s="663"/>
      <c r="M54" s="610"/>
      <c r="N54" s="610"/>
      <c r="O54" s="610"/>
      <c r="P54" s="663"/>
      <c r="Q54" s="610"/>
      <c r="R54" s="610"/>
      <c r="S54" s="610"/>
      <c r="T54" s="610"/>
      <c r="U54" s="610"/>
      <c r="V54" s="610"/>
      <c r="W54" s="611"/>
      <c r="X54" s="610"/>
      <c r="Y54" s="610"/>
      <c r="Z54" s="610"/>
      <c r="AA54" s="610"/>
      <c r="AB54" s="610"/>
      <c r="AC54" s="610"/>
      <c r="AD54" s="610"/>
      <c r="AE54" s="610"/>
      <c r="AF54" s="610"/>
      <c r="AG54" s="610"/>
      <c r="AH54" s="610"/>
      <c r="AI54" s="610"/>
      <c r="AJ54" s="610"/>
      <c r="AK54" s="610"/>
      <c r="AL54" s="610"/>
      <c r="AM54" s="611"/>
      <c r="AN54" s="611"/>
      <c r="AO54" s="611"/>
      <c r="AP54" s="611"/>
      <c r="AQ54" s="611"/>
      <c r="AR54" s="611"/>
      <c r="AS54" s="610"/>
      <c r="AT54" s="610"/>
      <c r="AU54" s="610"/>
      <c r="AV54" s="610"/>
    </row>
    <row r="55" spans="1:48">
      <c r="A55" s="610"/>
      <c r="B55" s="611"/>
      <c r="C55" s="611"/>
      <c r="D55" s="611"/>
      <c r="E55" s="611"/>
      <c r="F55" s="612"/>
      <c r="G55" s="610"/>
      <c r="H55" s="611"/>
      <c r="I55" s="616"/>
      <c r="J55" s="612"/>
      <c r="K55" s="610"/>
      <c r="L55" s="616"/>
      <c r="M55" s="611"/>
      <c r="N55" s="612"/>
      <c r="O55" s="610"/>
      <c r="P55" s="663"/>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10"/>
      <c r="AO55" s="610"/>
      <c r="AP55" s="610"/>
      <c r="AQ55" s="610"/>
      <c r="AR55" s="610"/>
      <c r="AS55" s="610"/>
      <c r="AT55" s="610"/>
      <c r="AU55" s="610"/>
      <c r="AV55" s="610"/>
    </row>
    <row r="56" spans="1:48" ht="200" customHeight="1">
      <c r="A56" s="610"/>
      <c r="B56" s="611"/>
      <c r="C56" s="611"/>
      <c r="D56" s="611"/>
      <c r="E56" s="611"/>
      <c r="F56" s="612"/>
      <c r="G56" s="610"/>
      <c r="H56" s="611"/>
      <c r="I56" s="616"/>
      <c r="J56" s="612"/>
      <c r="K56" s="610"/>
      <c r="L56" s="616"/>
      <c r="M56" s="611"/>
      <c r="N56" s="612"/>
      <c r="O56" s="610"/>
      <c r="P56" s="663"/>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610"/>
      <c r="AN56" s="610"/>
      <c r="AO56" s="610"/>
      <c r="AP56" s="610"/>
      <c r="AQ56" s="610"/>
      <c r="AR56" s="610"/>
      <c r="AS56" s="610"/>
      <c r="AT56" s="610"/>
      <c r="AU56" s="610"/>
      <c r="AV56" s="610"/>
    </row>
    <row r="57" spans="1:48" ht="200" customHeight="1">
      <c r="A57" s="610"/>
      <c r="B57" s="611"/>
      <c r="C57" s="611"/>
      <c r="D57" s="611"/>
      <c r="E57" s="611"/>
      <c r="F57" s="612"/>
      <c r="G57" s="610"/>
      <c r="H57" s="611"/>
      <c r="I57" s="616"/>
      <c r="J57" s="612"/>
      <c r="K57" s="610"/>
      <c r="L57" s="616"/>
      <c r="M57" s="611"/>
      <c r="N57" s="612"/>
      <c r="O57" s="610"/>
      <c r="P57" s="663"/>
      <c r="Q57" s="610"/>
      <c r="R57" s="610"/>
      <c r="S57" s="610"/>
      <c r="T57" s="610"/>
      <c r="U57" s="610"/>
      <c r="V57" s="610"/>
      <c r="W57" s="610"/>
      <c r="X57" s="610"/>
      <c r="Y57" s="610"/>
      <c r="Z57" s="610"/>
      <c r="AA57" s="610"/>
      <c r="AB57" s="610"/>
      <c r="AC57" s="610"/>
      <c r="AD57" s="610"/>
      <c r="AE57" s="610"/>
      <c r="AF57" s="610"/>
      <c r="AG57" s="610"/>
      <c r="AH57" s="610"/>
      <c r="AI57" s="610"/>
      <c r="AJ57" s="610"/>
      <c r="AK57" s="610"/>
      <c r="AL57" s="610"/>
      <c r="AM57" s="610"/>
      <c r="AN57" s="610"/>
      <c r="AO57" s="610"/>
      <c r="AP57" s="610"/>
      <c r="AQ57" s="610"/>
      <c r="AR57" s="610"/>
      <c r="AS57" s="610"/>
      <c r="AT57" s="610"/>
      <c r="AU57" s="610"/>
      <c r="AV57" s="610"/>
    </row>
    <row r="58" spans="1:48" ht="200" customHeight="1">
      <c r="A58" s="610"/>
      <c r="B58" s="611"/>
      <c r="C58" s="611"/>
      <c r="D58" s="611"/>
      <c r="E58" s="611"/>
      <c r="F58" s="612"/>
      <c r="G58" s="610"/>
      <c r="J58" s="751"/>
      <c r="K58" s="610"/>
      <c r="L58" s="616"/>
      <c r="M58" s="611"/>
      <c r="N58" s="612"/>
      <c r="O58" s="610"/>
      <c r="P58" s="681"/>
      <c r="Q58" s="619"/>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610"/>
      <c r="AP58" s="610"/>
      <c r="AQ58" s="610"/>
      <c r="AR58" s="610"/>
      <c r="AS58" s="610"/>
      <c r="AT58" s="610"/>
      <c r="AU58" s="610"/>
      <c r="AV58" s="610"/>
    </row>
    <row r="59" spans="1:48">
      <c r="A59" s="620"/>
      <c r="B59" s="611"/>
      <c r="C59" s="611"/>
      <c r="D59" s="611"/>
      <c r="E59" s="611"/>
      <c r="F59" s="612"/>
      <c r="G59" s="620"/>
      <c r="J59" s="751"/>
      <c r="K59" s="620"/>
      <c r="N59" s="751"/>
      <c r="O59" s="620"/>
      <c r="P59" s="752"/>
      <c r="Q59" s="753"/>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row>
    <row r="60" spans="1:48">
      <c r="A60" s="620"/>
      <c r="B60" s="611"/>
      <c r="C60" s="611"/>
      <c r="D60" s="611"/>
      <c r="E60" s="611"/>
      <c r="F60" s="612"/>
      <c r="G60" s="620"/>
      <c r="J60" s="751"/>
      <c r="K60" s="620"/>
      <c r="N60" s="751"/>
      <c r="O60" s="620"/>
      <c r="P60" s="752"/>
      <c r="Q60" s="753"/>
      <c r="T60" s="620" t="s">
        <v>772</v>
      </c>
      <c r="W60" s="620"/>
      <c r="X60" s="620"/>
      <c r="Y60" s="620"/>
      <c r="Z60" s="620"/>
      <c r="AA60" s="620"/>
      <c r="AB60" s="620"/>
      <c r="AC60" s="620"/>
      <c r="AD60" s="620"/>
      <c r="AE60" s="620"/>
      <c r="AF60" s="620"/>
      <c r="AG60" s="620"/>
      <c r="AH60" s="620"/>
      <c r="AI60" s="620"/>
      <c r="AJ60" s="620"/>
      <c r="AK60" s="620"/>
      <c r="AL60" s="620"/>
      <c r="AM60" s="620"/>
      <c r="AN60" s="620"/>
      <c r="AO60" s="620"/>
      <c r="AP60" s="620"/>
      <c r="AQ60" s="620"/>
      <c r="AR60" s="620"/>
    </row>
    <row r="61" spans="1:48" ht="21">
      <c r="A61" s="620"/>
      <c r="F61" s="751"/>
      <c r="G61" s="620"/>
      <c r="J61" s="751"/>
      <c r="K61" s="620"/>
      <c r="N61" s="751"/>
      <c r="O61" s="620"/>
      <c r="P61" s="752"/>
      <c r="Q61" s="753"/>
      <c r="T61" s="754" t="s">
        <v>773</v>
      </c>
      <c r="W61" s="620"/>
      <c r="X61" s="620"/>
      <c r="Y61" s="620"/>
      <c r="Z61" s="620"/>
      <c r="AA61" s="620"/>
      <c r="AB61" s="620"/>
      <c r="AC61" s="620"/>
      <c r="AD61" s="620"/>
      <c r="AE61" s="620"/>
      <c r="AF61" s="620"/>
      <c r="AG61" s="620"/>
      <c r="AH61" s="620"/>
      <c r="AI61" s="620"/>
      <c r="AJ61" s="620"/>
      <c r="AK61" s="620"/>
      <c r="AL61" s="620"/>
      <c r="AM61" s="620"/>
      <c r="AN61" s="620"/>
      <c r="AO61" s="620"/>
      <c r="AP61" s="620"/>
      <c r="AQ61" s="620"/>
      <c r="AR61" s="620"/>
    </row>
    <row r="62" spans="1:48" ht="20">
      <c r="A62" s="620"/>
      <c r="F62" s="751"/>
      <c r="G62" s="620"/>
      <c r="J62" s="751"/>
      <c r="K62" s="620"/>
      <c r="N62" s="751"/>
      <c r="O62" s="620"/>
      <c r="P62" s="752"/>
      <c r="Q62" s="753"/>
      <c r="T62" s="755" t="s">
        <v>774</v>
      </c>
      <c r="W62" s="620"/>
      <c r="AJ62" s="620"/>
      <c r="AK62" s="620"/>
      <c r="AL62" s="620"/>
      <c r="AM62" s="620"/>
      <c r="AN62" s="620"/>
      <c r="AO62" s="620"/>
      <c r="AP62" s="620"/>
      <c r="AQ62" s="620"/>
      <c r="AR62" s="620"/>
    </row>
    <row r="63" spans="1:48" ht="20">
      <c r="A63" s="620"/>
      <c r="F63" s="751"/>
      <c r="G63" s="620"/>
      <c r="J63" s="751"/>
      <c r="K63" s="620"/>
      <c r="N63" s="751"/>
      <c r="O63" s="620"/>
      <c r="P63" s="752"/>
      <c r="Q63" s="753"/>
      <c r="T63" s="755" t="s">
        <v>775</v>
      </c>
      <c r="W63" s="620"/>
      <c r="X63" s="620"/>
      <c r="Y63" s="620"/>
      <c r="Z63" s="620"/>
      <c r="AA63" s="620"/>
      <c r="AB63" s="620"/>
      <c r="AC63" s="620"/>
      <c r="AD63" s="620"/>
      <c r="AE63" s="620"/>
      <c r="AF63" s="620"/>
      <c r="AG63" s="620"/>
      <c r="AH63" s="620"/>
      <c r="AI63" s="620"/>
      <c r="AM63" s="620"/>
      <c r="AN63" s="620"/>
      <c r="AO63" s="620"/>
      <c r="AP63" s="620"/>
      <c r="AQ63" s="620"/>
      <c r="AR63" s="620"/>
    </row>
    <row r="64" spans="1:48" ht="34">
      <c r="A64" s="620"/>
      <c r="F64" s="751"/>
      <c r="G64" s="620"/>
      <c r="J64" s="751"/>
      <c r="K64" s="620"/>
      <c r="N64" s="751"/>
      <c r="O64" s="620"/>
      <c r="P64" s="752"/>
      <c r="Q64" s="753"/>
      <c r="T64" s="755" t="s">
        <v>776</v>
      </c>
      <c r="W64" s="620"/>
      <c r="X64" s="620"/>
      <c r="Y64" s="620"/>
      <c r="Z64" s="620"/>
      <c r="AA64" s="620"/>
      <c r="AB64" s="620"/>
      <c r="AC64" s="620"/>
      <c r="AD64" s="620"/>
      <c r="AE64" s="620"/>
      <c r="AF64" s="620"/>
      <c r="AG64" s="620"/>
      <c r="AH64" s="620"/>
      <c r="AI64" s="620"/>
      <c r="AJ64" s="620"/>
      <c r="AK64" s="620"/>
      <c r="AL64" s="620"/>
      <c r="AM64" s="620"/>
      <c r="AN64" s="620"/>
      <c r="AO64" s="620"/>
      <c r="AP64" s="620"/>
      <c r="AQ64" s="620"/>
      <c r="AR64" s="620"/>
    </row>
    <row r="65" spans="1:44" ht="34">
      <c r="A65" s="620"/>
      <c r="F65" s="751"/>
      <c r="G65" s="620"/>
      <c r="J65" s="751"/>
      <c r="K65" s="620"/>
      <c r="N65" s="751"/>
      <c r="O65" s="620"/>
      <c r="P65" s="752"/>
      <c r="Q65" s="753"/>
      <c r="T65" s="755" t="s">
        <v>777</v>
      </c>
      <c r="X65" s="620"/>
      <c r="Y65" s="620"/>
      <c r="Z65" s="620"/>
      <c r="AA65" s="620"/>
      <c r="AB65" s="620"/>
      <c r="AC65" s="620"/>
      <c r="AD65" s="620"/>
      <c r="AE65" s="620"/>
      <c r="AF65" s="620"/>
      <c r="AG65" s="620"/>
      <c r="AH65" s="620"/>
      <c r="AI65" s="620"/>
      <c r="AJ65" s="620"/>
      <c r="AK65" s="620"/>
      <c r="AL65" s="620"/>
    </row>
    <row r="66" spans="1:44" ht="34">
      <c r="A66" s="620"/>
      <c r="F66" s="751"/>
      <c r="G66" s="620"/>
      <c r="J66" s="751"/>
      <c r="K66" s="620"/>
      <c r="N66" s="751"/>
      <c r="O66" s="620"/>
      <c r="P66" s="752"/>
      <c r="Q66" s="753"/>
      <c r="T66" s="755" t="s">
        <v>778</v>
      </c>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row>
    <row r="67" spans="1:44">
      <c r="A67" s="620"/>
      <c r="F67" s="751"/>
      <c r="G67" s="620"/>
      <c r="J67" s="751"/>
      <c r="K67" s="620"/>
      <c r="N67" s="751"/>
      <c r="O67" s="620"/>
      <c r="P67" s="752"/>
      <c r="Q67" s="753"/>
      <c r="W67" s="620"/>
      <c r="X67" s="620"/>
      <c r="Y67" s="620"/>
      <c r="Z67" s="620"/>
      <c r="AA67" s="620"/>
      <c r="AB67" s="620"/>
      <c r="AC67" s="620"/>
      <c r="AD67" s="620"/>
      <c r="AE67" s="620"/>
      <c r="AF67" s="620"/>
      <c r="AG67" s="620"/>
      <c r="AH67" s="620"/>
      <c r="AI67" s="620"/>
      <c r="AJ67" s="620"/>
      <c r="AK67" s="620"/>
      <c r="AL67" s="620"/>
      <c r="AM67" s="620"/>
      <c r="AN67" s="620"/>
      <c r="AO67" s="620"/>
      <c r="AP67" s="620"/>
      <c r="AQ67" s="620"/>
      <c r="AR67" s="620"/>
    </row>
    <row r="68" spans="1:44">
      <c r="A68" s="620"/>
      <c r="F68" s="751"/>
      <c r="G68" s="620"/>
      <c r="J68" s="751"/>
      <c r="K68" s="620"/>
      <c r="N68" s="751"/>
      <c r="O68" s="620"/>
      <c r="P68" s="752"/>
      <c r="Q68" s="753"/>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row>
    <row r="69" spans="1:44">
      <c r="A69" s="620"/>
      <c r="F69" s="751"/>
      <c r="G69" s="620"/>
      <c r="J69" s="751"/>
      <c r="K69" s="620"/>
      <c r="N69" s="751"/>
      <c r="O69" s="620"/>
      <c r="P69" s="752"/>
      <c r="Q69" s="753"/>
      <c r="W69" s="620"/>
      <c r="X69" s="620"/>
      <c r="Y69" s="620"/>
      <c r="Z69" s="620"/>
      <c r="AA69" s="620"/>
      <c r="AB69" s="620"/>
      <c r="AC69" s="620"/>
      <c r="AD69" s="620"/>
      <c r="AE69" s="620"/>
      <c r="AF69" s="620"/>
      <c r="AG69" s="620"/>
      <c r="AH69" s="620"/>
      <c r="AI69" s="620"/>
      <c r="AJ69" s="620"/>
      <c r="AK69" s="620"/>
      <c r="AL69" s="620"/>
      <c r="AM69" s="620"/>
      <c r="AN69" s="620"/>
      <c r="AO69" s="620"/>
      <c r="AP69" s="620"/>
      <c r="AQ69" s="620"/>
      <c r="AR69" s="620"/>
    </row>
    <row r="70" spans="1:44">
      <c r="A70" s="620"/>
      <c r="F70" s="751"/>
      <c r="G70" s="620"/>
      <c r="J70" s="751"/>
      <c r="K70" s="620"/>
      <c r="N70" s="751"/>
      <c r="O70" s="620"/>
      <c r="P70" s="752"/>
      <c r="Q70" s="753"/>
      <c r="W70" s="620"/>
      <c r="X70" s="620"/>
      <c r="Y70" s="620"/>
      <c r="Z70" s="620"/>
      <c r="AA70" s="620"/>
      <c r="AB70" s="620"/>
      <c r="AC70" s="620"/>
      <c r="AD70" s="620"/>
      <c r="AE70" s="620"/>
      <c r="AF70" s="620"/>
      <c r="AG70" s="620"/>
      <c r="AH70" s="620"/>
      <c r="AI70" s="620"/>
      <c r="AJ70" s="620"/>
      <c r="AK70" s="620"/>
      <c r="AL70" s="620"/>
      <c r="AM70" s="620"/>
      <c r="AN70" s="620"/>
      <c r="AO70" s="620"/>
      <c r="AP70" s="620"/>
      <c r="AQ70" s="620"/>
      <c r="AR70" s="620"/>
    </row>
    <row r="71" spans="1:44">
      <c r="A71" s="620"/>
      <c r="F71" s="751"/>
      <c r="G71" s="620"/>
      <c r="J71" s="751"/>
      <c r="K71" s="620"/>
      <c r="N71" s="751"/>
      <c r="O71" s="620"/>
      <c r="P71" s="752"/>
      <c r="Q71" s="753"/>
      <c r="W71" s="620"/>
      <c r="X71" s="620"/>
      <c r="Y71" s="620"/>
      <c r="Z71" s="620"/>
      <c r="AA71" s="620"/>
      <c r="AB71" s="620"/>
      <c r="AC71" s="620"/>
      <c r="AD71" s="620"/>
      <c r="AE71" s="620"/>
      <c r="AF71" s="620"/>
      <c r="AG71" s="620"/>
      <c r="AH71" s="620"/>
      <c r="AI71" s="620"/>
      <c r="AJ71" s="620"/>
      <c r="AK71" s="620"/>
      <c r="AL71" s="620"/>
      <c r="AM71" s="620"/>
      <c r="AN71" s="620"/>
      <c r="AO71" s="620"/>
      <c r="AP71" s="620"/>
      <c r="AQ71" s="620"/>
      <c r="AR71" s="620"/>
    </row>
    <row r="72" spans="1:44">
      <c r="A72" s="620"/>
      <c r="F72" s="751"/>
      <c r="G72" s="620"/>
      <c r="J72" s="751"/>
      <c r="K72" s="620"/>
      <c r="N72" s="751"/>
      <c r="O72" s="620"/>
      <c r="P72" s="752"/>
      <c r="Q72" s="753"/>
      <c r="W72" s="620"/>
      <c r="X72" s="620"/>
      <c r="Y72" s="620"/>
      <c r="Z72" s="620"/>
      <c r="AA72" s="620"/>
      <c r="AB72" s="620"/>
      <c r="AC72" s="620"/>
      <c r="AD72" s="620"/>
      <c r="AE72" s="620"/>
      <c r="AF72" s="620"/>
      <c r="AG72" s="620"/>
      <c r="AH72" s="620"/>
      <c r="AI72" s="620"/>
      <c r="AJ72" s="620"/>
      <c r="AK72" s="620"/>
      <c r="AL72" s="620"/>
      <c r="AM72" s="620"/>
      <c r="AN72" s="620"/>
      <c r="AO72" s="620"/>
      <c r="AP72" s="620"/>
      <c r="AQ72" s="620"/>
      <c r="AR72" s="620"/>
    </row>
    <row r="73" spans="1:44">
      <c r="A73" s="620"/>
      <c r="F73" s="751"/>
      <c r="G73" s="620"/>
      <c r="J73" s="751"/>
      <c r="K73" s="620"/>
      <c r="N73" s="751"/>
      <c r="O73" s="620"/>
      <c r="P73" s="752"/>
      <c r="Q73" s="753"/>
      <c r="W73" s="620"/>
      <c r="X73" s="620"/>
      <c r="Y73" s="620"/>
      <c r="Z73" s="620"/>
      <c r="AA73" s="620"/>
      <c r="AB73" s="620"/>
      <c r="AC73" s="620"/>
      <c r="AD73" s="620"/>
      <c r="AE73" s="620"/>
      <c r="AF73" s="620"/>
      <c r="AG73" s="620"/>
      <c r="AH73" s="620"/>
      <c r="AI73" s="620"/>
      <c r="AJ73" s="620"/>
      <c r="AK73" s="620"/>
      <c r="AL73" s="620"/>
      <c r="AM73" s="620"/>
      <c r="AN73" s="620"/>
      <c r="AO73" s="620"/>
      <c r="AP73" s="620"/>
      <c r="AQ73" s="620"/>
      <c r="AR73" s="620"/>
    </row>
    <row r="74" spans="1:44">
      <c r="A74" s="620"/>
      <c r="F74" s="751"/>
      <c r="G74" s="620"/>
      <c r="J74" s="751"/>
      <c r="K74" s="620"/>
      <c r="N74" s="751"/>
      <c r="O74" s="620"/>
      <c r="P74" s="752"/>
      <c r="Q74" s="753"/>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row>
    <row r="75" spans="1:44">
      <c r="A75" s="620"/>
      <c r="F75" s="751"/>
      <c r="G75" s="620"/>
      <c r="J75" s="751"/>
      <c r="K75" s="620"/>
      <c r="N75" s="751"/>
      <c r="O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row>
    <row r="76" spans="1:44">
      <c r="A76" s="620"/>
      <c r="F76" s="751"/>
      <c r="G76" s="620"/>
      <c r="J76" s="751"/>
      <c r="K76" s="620"/>
      <c r="N76" s="751"/>
      <c r="O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row>
    <row r="77" spans="1:44">
      <c r="A77" s="620"/>
      <c r="F77" s="751"/>
      <c r="G77" s="620"/>
      <c r="J77" s="751"/>
      <c r="K77" s="620"/>
      <c r="N77" s="751"/>
      <c r="O77" s="620"/>
      <c r="W77" s="620"/>
      <c r="AJ77" s="620"/>
      <c r="AK77" s="620"/>
      <c r="AL77" s="620"/>
      <c r="AM77" s="620"/>
      <c r="AN77" s="620"/>
      <c r="AO77" s="620"/>
      <c r="AP77" s="620"/>
      <c r="AQ77" s="620"/>
      <c r="AR77" s="620"/>
    </row>
    <row r="78" spans="1:44">
      <c r="A78" s="620"/>
      <c r="F78" s="751"/>
      <c r="G78" s="620"/>
      <c r="J78" s="751"/>
      <c r="K78" s="620"/>
      <c r="N78" s="751"/>
      <c r="O78" s="620"/>
      <c r="W78" s="620"/>
      <c r="X78" s="620"/>
      <c r="Y78" s="620"/>
      <c r="Z78" s="620"/>
      <c r="AA78" s="620"/>
      <c r="AB78" s="620"/>
      <c r="AC78" s="620"/>
      <c r="AD78" s="620"/>
      <c r="AE78" s="620"/>
      <c r="AF78" s="620"/>
      <c r="AG78" s="620"/>
      <c r="AH78" s="620"/>
      <c r="AI78" s="620"/>
      <c r="AM78" s="620"/>
      <c r="AN78" s="620"/>
      <c r="AO78" s="620"/>
      <c r="AP78" s="620"/>
      <c r="AQ78" s="620"/>
      <c r="AR78" s="620"/>
    </row>
    <row r="79" spans="1:44">
      <c r="A79" s="620"/>
      <c r="F79" s="751"/>
      <c r="G79" s="620"/>
      <c r="J79" s="751"/>
      <c r="K79" s="620"/>
      <c r="N79" s="751"/>
      <c r="O79" s="620"/>
      <c r="W79" s="620"/>
      <c r="AJ79" s="620"/>
      <c r="AK79" s="620"/>
      <c r="AL79" s="620"/>
      <c r="AM79" s="620"/>
      <c r="AN79" s="620"/>
      <c r="AO79" s="620"/>
      <c r="AP79" s="620"/>
      <c r="AQ79" s="620"/>
      <c r="AR79" s="620"/>
    </row>
    <row r="80" spans="1:44">
      <c r="A80" s="620"/>
      <c r="F80" s="751"/>
      <c r="G80" s="620"/>
      <c r="J80" s="751"/>
      <c r="K80" s="620"/>
      <c r="N80" s="751"/>
      <c r="O80" s="620"/>
    </row>
    <row r="81" spans="1:44">
      <c r="A81" s="620"/>
      <c r="F81" s="751"/>
      <c r="G81" s="620"/>
      <c r="J81" s="751"/>
      <c r="K81" s="620"/>
      <c r="N81" s="751"/>
      <c r="O81" s="620"/>
      <c r="W81" s="620"/>
      <c r="AM81" s="620"/>
      <c r="AN81" s="620"/>
      <c r="AO81" s="620"/>
      <c r="AP81" s="620"/>
      <c r="AQ81" s="620"/>
      <c r="AR81" s="620"/>
    </row>
    <row r="82" spans="1:44">
      <c r="A82" s="620"/>
      <c r="F82" s="751"/>
      <c r="G82" s="620"/>
      <c r="J82" s="751"/>
      <c r="K82" s="620"/>
      <c r="N82" s="751"/>
      <c r="O82" s="620"/>
    </row>
    <row r="83" spans="1:44">
      <c r="A83" s="620"/>
      <c r="F83" s="751"/>
      <c r="G83" s="620"/>
      <c r="J83" s="751"/>
      <c r="K83" s="620"/>
      <c r="N83" s="751"/>
      <c r="O83" s="620"/>
    </row>
    <row r="84" spans="1:44">
      <c r="A84" s="620"/>
      <c r="F84" s="751"/>
      <c r="G84" s="620"/>
      <c r="J84" s="751"/>
      <c r="K84" s="620"/>
      <c r="N84" s="751"/>
      <c r="O84" s="620"/>
    </row>
    <row r="85" spans="1:44">
      <c r="A85" s="620"/>
      <c r="F85" s="751"/>
      <c r="G85" s="620"/>
      <c r="J85" s="751"/>
      <c r="K85" s="620"/>
      <c r="N85" s="751"/>
      <c r="O85" s="620"/>
    </row>
    <row r="86" spans="1:44">
      <c r="A86" s="620"/>
      <c r="F86" s="751"/>
      <c r="G86" s="620"/>
      <c r="K86" s="620"/>
      <c r="N86" s="751"/>
      <c r="O86" s="620"/>
    </row>
    <row r="87" spans="1:44">
      <c r="A87" s="620"/>
      <c r="F87" s="751"/>
    </row>
    <row r="88" spans="1:44">
      <c r="A88" s="620"/>
      <c r="F88" s="751"/>
    </row>
    <row r="89" spans="1:44">
      <c r="A89" s="620"/>
    </row>
    <row r="90" spans="1:44">
      <c r="A90" s="620"/>
    </row>
    <row r="91" spans="1:44">
      <c r="X91" s="620"/>
      <c r="Y91" s="620"/>
      <c r="Z91" s="620"/>
      <c r="AA91" s="620"/>
      <c r="AB91" s="620"/>
      <c r="AC91" s="620"/>
      <c r="AD91" s="620"/>
      <c r="AE91" s="620"/>
      <c r="AF91" s="620"/>
      <c r="AG91" s="620"/>
      <c r="AH91" s="620"/>
      <c r="AI91" s="620"/>
    </row>
    <row r="92" spans="1:44">
      <c r="AJ92" s="620"/>
      <c r="AK92" s="620"/>
      <c r="AL92" s="620"/>
    </row>
    <row r="94" spans="1:44">
      <c r="W94" s="620"/>
      <c r="AM94" s="620"/>
      <c r="AN94" s="620"/>
      <c r="AO94" s="620"/>
      <c r="AP94" s="620"/>
      <c r="AQ94" s="620"/>
      <c r="AR94" s="620"/>
    </row>
    <row r="106" spans="23:44">
      <c r="X106" s="620"/>
      <c r="Y106" s="620"/>
      <c r="Z106" s="620"/>
      <c r="AA106" s="620"/>
      <c r="AB106" s="620"/>
      <c r="AC106" s="620"/>
      <c r="AD106" s="620"/>
      <c r="AE106" s="620"/>
      <c r="AF106" s="620"/>
      <c r="AG106" s="620"/>
      <c r="AH106" s="620"/>
      <c r="AI106" s="620"/>
    </row>
    <row r="107" spans="23:44">
      <c r="AJ107" s="620"/>
      <c r="AK107" s="620"/>
      <c r="AL107" s="620"/>
    </row>
    <row r="109" spans="23:44">
      <c r="W109" s="620"/>
      <c r="AM109" s="620"/>
      <c r="AN109" s="620"/>
      <c r="AO109" s="620"/>
      <c r="AP109" s="620"/>
      <c r="AQ109" s="620"/>
      <c r="AR109" s="620"/>
    </row>
    <row r="118" spans="23:44">
      <c r="X118" s="620"/>
      <c r="Y118" s="620"/>
      <c r="Z118" s="620"/>
      <c r="AA118" s="620"/>
      <c r="AB118" s="620"/>
      <c r="AC118" s="620"/>
      <c r="AD118" s="620"/>
      <c r="AE118" s="620"/>
      <c r="AF118" s="620"/>
      <c r="AG118" s="620"/>
      <c r="AH118" s="620"/>
      <c r="AI118" s="620"/>
    </row>
    <row r="119" spans="23:44">
      <c r="AJ119" s="620"/>
      <c r="AK119" s="620"/>
      <c r="AL119" s="620"/>
    </row>
    <row r="121" spans="23:44">
      <c r="W121" s="620"/>
      <c r="AM121" s="620"/>
      <c r="AN121" s="620"/>
      <c r="AO121" s="620"/>
      <c r="AP121" s="620"/>
      <c r="AQ121" s="620"/>
      <c r="AR121" s="620"/>
    </row>
    <row r="133" spans="23:44">
      <c r="X133" s="620"/>
      <c r="Y133" s="620"/>
      <c r="Z133" s="620"/>
      <c r="AA133" s="620"/>
      <c r="AB133" s="620"/>
      <c r="AC133" s="620"/>
      <c r="AD133" s="620"/>
      <c r="AE133" s="620"/>
      <c r="AF133" s="620"/>
      <c r="AG133" s="620"/>
      <c r="AH133" s="620"/>
      <c r="AI133" s="620"/>
    </row>
    <row r="134" spans="23:44">
      <c r="X134" s="620"/>
      <c r="Y134" s="620"/>
      <c r="Z134" s="620"/>
      <c r="AA134" s="620"/>
      <c r="AB134" s="620"/>
      <c r="AC134" s="620"/>
      <c r="AD134" s="620"/>
      <c r="AE134" s="620"/>
      <c r="AF134" s="620"/>
      <c r="AG134" s="620"/>
      <c r="AH134" s="620"/>
      <c r="AI134" s="620"/>
      <c r="AJ134" s="620"/>
      <c r="AK134" s="620"/>
      <c r="AL134" s="620"/>
    </row>
    <row r="135" spans="23:44">
      <c r="X135" s="620"/>
      <c r="Y135" s="620"/>
      <c r="Z135" s="620"/>
      <c r="AA135" s="620"/>
      <c r="AB135" s="620"/>
      <c r="AC135" s="620"/>
      <c r="AD135" s="620"/>
      <c r="AE135" s="620"/>
      <c r="AF135" s="620"/>
      <c r="AG135" s="620"/>
      <c r="AH135" s="620"/>
      <c r="AI135" s="620"/>
      <c r="AJ135" s="620"/>
      <c r="AK135" s="620"/>
      <c r="AL135" s="620"/>
    </row>
    <row r="136" spans="23:44">
      <c r="W136" s="620"/>
      <c r="X136" s="620"/>
      <c r="Y136" s="620"/>
      <c r="Z136" s="620"/>
      <c r="AA136" s="620"/>
      <c r="AB136" s="620"/>
      <c r="AC136" s="620"/>
      <c r="AD136" s="620"/>
      <c r="AE136" s="620"/>
      <c r="AF136" s="620"/>
      <c r="AG136" s="620"/>
      <c r="AH136" s="620"/>
      <c r="AI136" s="620"/>
      <c r="AJ136" s="620"/>
      <c r="AK136" s="620"/>
      <c r="AL136" s="620"/>
      <c r="AM136" s="620"/>
      <c r="AN136" s="620"/>
      <c r="AO136" s="620"/>
      <c r="AP136" s="620"/>
      <c r="AQ136" s="620"/>
      <c r="AR136" s="620"/>
    </row>
    <row r="137" spans="23:44">
      <c r="W137" s="620"/>
      <c r="X137" s="620"/>
      <c r="Y137" s="620"/>
      <c r="Z137" s="620"/>
      <c r="AA137" s="620"/>
      <c r="AB137" s="620"/>
      <c r="AC137" s="620"/>
      <c r="AD137" s="620"/>
      <c r="AE137" s="620"/>
      <c r="AF137" s="620"/>
      <c r="AG137" s="620"/>
      <c r="AH137" s="620"/>
      <c r="AI137" s="620"/>
      <c r="AJ137" s="620"/>
      <c r="AK137" s="620"/>
      <c r="AL137" s="620"/>
      <c r="AM137" s="620"/>
      <c r="AN137" s="620"/>
      <c r="AO137" s="620"/>
      <c r="AP137" s="620"/>
      <c r="AQ137" s="620"/>
      <c r="AR137" s="620"/>
    </row>
    <row r="138" spans="23:44">
      <c r="W138" s="620"/>
      <c r="X138" s="620"/>
      <c r="Y138" s="620"/>
      <c r="Z138" s="620"/>
      <c r="AA138" s="620"/>
      <c r="AB138" s="620"/>
      <c r="AC138" s="620"/>
      <c r="AD138" s="620"/>
      <c r="AE138" s="620"/>
      <c r="AF138" s="620"/>
      <c r="AG138" s="620"/>
      <c r="AH138" s="620"/>
      <c r="AI138" s="620"/>
      <c r="AJ138" s="620"/>
      <c r="AK138" s="620"/>
      <c r="AL138" s="620"/>
      <c r="AM138" s="620"/>
      <c r="AN138" s="620"/>
      <c r="AO138" s="620"/>
      <c r="AP138" s="620"/>
      <c r="AQ138" s="620"/>
      <c r="AR138" s="620"/>
    </row>
    <row r="139" spans="23:44">
      <c r="W139" s="620"/>
      <c r="X139" s="620"/>
      <c r="Y139" s="620"/>
      <c r="Z139" s="620"/>
      <c r="AA139" s="620"/>
      <c r="AB139" s="620"/>
      <c r="AC139" s="620"/>
      <c r="AD139" s="620"/>
      <c r="AE139" s="620"/>
      <c r="AF139" s="620"/>
      <c r="AG139" s="620"/>
      <c r="AH139" s="620"/>
      <c r="AI139" s="620"/>
      <c r="AJ139" s="620"/>
      <c r="AK139" s="620"/>
      <c r="AL139" s="620"/>
      <c r="AM139" s="620"/>
      <c r="AN139" s="620"/>
      <c r="AO139" s="620"/>
      <c r="AP139" s="620"/>
      <c r="AQ139" s="620"/>
      <c r="AR139" s="620"/>
    </row>
    <row r="140" spans="23:44">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c r="AR140" s="620"/>
    </row>
    <row r="141" spans="23:44">
      <c r="W141" s="620"/>
      <c r="X141" s="620"/>
      <c r="Y141" s="620"/>
      <c r="Z141" s="620"/>
      <c r="AA141" s="620"/>
      <c r="AB141" s="620"/>
      <c r="AC141" s="620"/>
      <c r="AD141" s="620"/>
      <c r="AE141" s="620"/>
      <c r="AF141" s="620"/>
      <c r="AG141" s="620"/>
      <c r="AH141" s="620"/>
      <c r="AI141" s="620"/>
      <c r="AJ141" s="620"/>
      <c r="AK141" s="620"/>
      <c r="AL141" s="620"/>
      <c r="AM141" s="620"/>
      <c r="AN141" s="620"/>
      <c r="AO141" s="620"/>
      <c r="AP141" s="620"/>
      <c r="AQ141" s="620"/>
      <c r="AR141" s="620"/>
    </row>
    <row r="142" spans="23:44">
      <c r="W142" s="620"/>
      <c r="X142" s="620"/>
      <c r="Y142" s="620"/>
      <c r="Z142" s="620"/>
      <c r="AA142" s="620"/>
      <c r="AB142" s="620"/>
      <c r="AC142" s="620"/>
      <c r="AD142" s="620"/>
      <c r="AE142" s="620"/>
      <c r="AF142" s="620"/>
      <c r="AG142" s="620"/>
      <c r="AH142" s="620"/>
      <c r="AI142" s="620"/>
      <c r="AJ142" s="620"/>
      <c r="AK142" s="620"/>
      <c r="AL142" s="620"/>
      <c r="AM142" s="620"/>
      <c r="AN142" s="620"/>
      <c r="AO142" s="620"/>
      <c r="AP142" s="620"/>
      <c r="AQ142" s="620"/>
      <c r="AR142" s="620"/>
    </row>
    <row r="143" spans="23:44">
      <c r="W143" s="620"/>
      <c r="X143" s="620"/>
      <c r="Y143" s="620"/>
      <c r="Z143" s="620"/>
      <c r="AA143" s="620"/>
      <c r="AB143" s="620"/>
      <c r="AC143" s="620"/>
      <c r="AD143" s="620"/>
      <c r="AE143" s="620"/>
      <c r="AF143" s="620"/>
      <c r="AG143" s="620"/>
      <c r="AH143" s="620"/>
      <c r="AI143" s="620"/>
      <c r="AJ143" s="620"/>
      <c r="AK143" s="620"/>
      <c r="AL143" s="620"/>
      <c r="AM143" s="620"/>
      <c r="AN143" s="620"/>
      <c r="AO143" s="620"/>
      <c r="AP143" s="620"/>
      <c r="AQ143" s="620"/>
      <c r="AR143" s="620"/>
    </row>
    <row r="144" spans="23:44">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row>
    <row r="145" spans="23:44">
      <c r="W145" s="620"/>
      <c r="AJ145" s="620"/>
      <c r="AK145" s="620"/>
      <c r="AL145" s="620"/>
      <c r="AM145" s="620"/>
      <c r="AN145" s="620"/>
      <c r="AO145" s="620"/>
      <c r="AP145" s="620"/>
      <c r="AQ145" s="620"/>
      <c r="AR145" s="620"/>
    </row>
    <row r="146" spans="23:44">
      <c r="W146" s="620"/>
      <c r="AM146" s="620"/>
      <c r="AN146" s="620"/>
      <c r="AO146" s="620"/>
      <c r="AP146" s="620"/>
      <c r="AQ146" s="620"/>
      <c r="AR146" s="620"/>
    </row>
    <row r="147" spans="23:44">
      <c r="W147" s="620"/>
      <c r="AM147" s="620"/>
      <c r="AN147" s="620"/>
      <c r="AO147" s="620"/>
      <c r="AP147" s="620"/>
      <c r="AQ147" s="620"/>
      <c r="AR147" s="620"/>
    </row>
  </sheetData>
  <mergeCells count="1">
    <mergeCell ref="W26:W35"/>
  </mergeCells>
  <dataValidations count="8">
    <dataValidation type="list" allowBlank="1" showInputMessage="1" showErrorMessage="1" sqref="AG36" xr:uid="{00000000-0002-0000-0700-000000000000}">
      <formula1>TABsb10_MIGRATEUR_GE</formula1>
    </dataValidation>
    <dataValidation type="list" allowBlank="1" showInputMessage="1" showErrorMessage="1" sqref="AE36" xr:uid="{00000000-0002-0000-0700-000001000000}">
      <formula1>TABsb8_HIVERNAGE_GE</formula1>
    </dataValidation>
    <dataValidation type="list" allowBlank="1" showInputMessage="1" showErrorMessage="1" sqref="AC36" xr:uid="{00000000-0002-0000-0700-000002000000}">
      <formula1>TABsb6_REPRODUCTION_GE</formula1>
    </dataValidation>
    <dataValidation type="list" allowBlank="1" showInputMessage="1" showErrorMessage="1" sqref="AB36 AD36 AF36 AH36" xr:uid="{00000000-0002-0000-0700-000003000000}">
      <formula1>TABsb5_RARETE_GE</formula1>
    </dataValidation>
    <dataValidation type="list" allowBlank="1" showInputMessage="1" showErrorMessage="1" sqref="AA36" xr:uid="{00000000-0002-0000-0700-000004000000}">
      <formula1>TABsb4_PRESENCE_GE</formula1>
    </dataValidation>
    <dataValidation type="list" allowBlank="1" showInputMessage="1" showErrorMessage="1" sqref="Z36" xr:uid="{00000000-0002-0000-0700-000005000000}">
      <formula1>TABsb3_ENDEMICITE_GE</formula1>
    </dataValidation>
    <dataValidation type="list" allowBlank="1" showInputMessage="1" showErrorMessage="1" sqref="Y36" xr:uid="{00000000-0002-0000-0700-000006000000}">
      <formula1>TABsb2_ENVAHISSANT_FR</formula1>
    </dataValidation>
    <dataValidation type="list" allowBlank="1" showInputMessage="1" showErrorMessage="1" sqref="X36" xr:uid="{00000000-0002-0000-0700-000007000000}">
      <formula1>TABsb1_INDIGENAT_GE</formula1>
    </dataValidation>
  </dataValidations>
  <hyperlinks>
    <hyperlink ref="T65" r:id="rId1" location="_ftn1" xr:uid="{00000000-0004-0000-0700-000000000000}"/>
    <hyperlink ref="T4" r:id="rId2" xr:uid="{00000000-0004-0000-0700-000001000000}"/>
  </hyperlinks>
  <pageMargins left="0.39370078740157483" right="0.39370078740157483" top="0.39370078740157483" bottom="0.39370078740157483" header="0.39370078740157483" footer="0.39370078740157483"/>
  <pageSetup paperSize="9" scale="58" orientation="portrait" horizontalDpi="4294967292" verticalDpi="4294967292"/>
  <headerFooter>
    <oddFooter>&amp;C&amp;"Calibri,Normal"&amp;K000000LISTE DE RÉFÉRENCE ET LISTE ROUGE DES MOLLUSQUES EN RÉGION GRAND EST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00"/>
  </sheetPr>
  <dimension ref="A1:BB46"/>
  <sheetViews>
    <sheetView zoomScaleNormal="100" workbookViewId="0"/>
  </sheetViews>
  <sheetFormatPr baseColWidth="10" defaultColWidth="10.6640625" defaultRowHeight="16"/>
  <cols>
    <col min="1" max="1" width="2.83203125" style="435" customWidth="1"/>
    <col min="2" max="2" width="8.83203125" style="435" customWidth="1"/>
    <col min="3" max="3" width="50.83203125" style="435" customWidth="1"/>
    <col min="4" max="5" width="12.83203125" style="435" customWidth="1"/>
    <col min="6" max="6" width="8.83203125" style="435" customWidth="1"/>
    <col min="7" max="7" width="50.83203125" style="435" customWidth="1"/>
    <col min="8" max="9" width="12.83203125" style="435" customWidth="1"/>
    <col min="10" max="10" width="8.83203125" style="518" customWidth="1"/>
    <col min="11" max="11" width="51.6640625" style="435" customWidth="1"/>
    <col min="12" max="13" width="12.83203125" style="435" customWidth="1"/>
    <col min="14" max="14" width="8.83203125" style="435" customWidth="1"/>
    <col min="15" max="15" width="50.83203125" style="435" customWidth="1"/>
    <col min="16" max="17" width="12.83203125" style="435" customWidth="1"/>
    <col min="18" max="18" width="4.83203125" style="435" customWidth="1"/>
    <col min="19" max="19" width="8.83203125" style="435" customWidth="1"/>
    <col min="20" max="20" width="30.83203125" style="435" customWidth="1"/>
    <col min="21" max="23" width="12.83203125" style="435" customWidth="1"/>
    <col min="24" max="24" width="40.83203125" style="435" customWidth="1"/>
    <col min="25" max="26" width="12.83203125" style="435" customWidth="1"/>
    <col min="27" max="27" width="17.1640625" style="435" customWidth="1"/>
    <col min="28" max="30" width="100.83203125" style="435" customWidth="1"/>
    <col min="31" max="16384" width="10.6640625" style="435"/>
  </cols>
  <sheetData>
    <row r="1" spans="1:54" s="423" customFormat="1" ht="50" customHeight="1">
      <c r="A1" s="417"/>
      <c r="B1" s="418" t="s">
        <v>244</v>
      </c>
      <c r="C1" s="418"/>
      <c r="D1" s="417"/>
      <c r="E1" s="418"/>
      <c r="F1" s="419"/>
      <c r="G1" s="419"/>
      <c r="H1" s="419"/>
      <c r="I1" s="419"/>
      <c r="J1" s="1"/>
      <c r="K1" s="1" t="s">
        <v>27</v>
      </c>
      <c r="L1" s="2"/>
      <c r="M1" s="3"/>
      <c r="N1" s="3"/>
      <c r="O1" s="3"/>
      <c r="P1" s="3"/>
      <c r="Q1" s="3"/>
      <c r="R1" s="3"/>
      <c r="S1" s="3"/>
      <c r="T1" s="3"/>
      <c r="U1" s="3"/>
      <c r="V1" s="3"/>
      <c r="W1" s="3"/>
      <c r="X1" s="3"/>
      <c r="Y1" s="3"/>
      <c r="Z1" s="3"/>
      <c r="AA1" s="3"/>
      <c r="AB1" s="3"/>
      <c r="AC1" s="3"/>
      <c r="AD1" s="3"/>
      <c r="AE1" s="420"/>
      <c r="AF1" s="420"/>
      <c r="AG1" s="420"/>
      <c r="AH1" s="420"/>
      <c r="AI1" s="420"/>
      <c r="AJ1" s="420"/>
      <c r="AK1" s="420"/>
      <c r="AL1" s="420"/>
      <c r="AM1" s="420"/>
      <c r="AN1" s="420"/>
      <c r="AO1" s="420"/>
      <c r="AP1" s="420"/>
      <c r="AQ1" s="420"/>
      <c r="AR1" s="420"/>
      <c r="AS1" s="420"/>
      <c r="AT1" s="420"/>
      <c r="AU1" s="420"/>
      <c r="AV1" s="420"/>
      <c r="AW1" s="420"/>
      <c r="AX1" s="421"/>
      <c r="AY1" s="422"/>
      <c r="AZ1" s="420"/>
      <c r="BA1" s="421"/>
      <c r="BB1" s="420"/>
    </row>
    <row r="2" spans="1:54" s="426" customFormat="1" ht="50" customHeight="1">
      <c r="A2" s="424"/>
      <c r="B2" s="425" t="s">
        <v>245</v>
      </c>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row>
    <row r="3" spans="1:54" s="318" customFormat="1" ht="20" customHeight="1">
      <c r="A3" s="135"/>
      <c r="B3" s="427" t="s">
        <v>246</v>
      </c>
      <c r="C3" s="427"/>
      <c r="D3" s="427"/>
      <c r="E3" s="317"/>
      <c r="F3" s="317"/>
      <c r="G3" s="317"/>
      <c r="H3" s="317"/>
      <c r="I3" s="317"/>
      <c r="J3" s="317"/>
      <c r="K3" s="317"/>
      <c r="L3" s="317"/>
      <c r="M3" s="317"/>
      <c r="N3" s="317"/>
      <c r="O3" s="317"/>
      <c r="P3" s="428"/>
      <c r="Q3" s="428"/>
      <c r="R3" s="428"/>
      <c r="S3" s="428"/>
      <c r="T3" s="428"/>
      <c r="U3" s="428"/>
      <c r="V3" s="428"/>
      <c r="W3" s="428"/>
      <c r="X3" s="428"/>
      <c r="Y3" s="428"/>
      <c r="Z3" s="428"/>
      <c r="AA3" s="428"/>
      <c r="AB3" s="428"/>
      <c r="AC3" s="428"/>
      <c r="AD3" s="428"/>
      <c r="AE3" s="429"/>
      <c r="AF3" s="429"/>
      <c r="AG3" s="429"/>
      <c r="AH3" s="429"/>
      <c r="AI3" s="429"/>
      <c r="AJ3" s="429"/>
      <c r="AK3" s="429"/>
    </row>
    <row r="4" spans="1:54" s="430" customFormat="1" ht="40.25" customHeight="1">
      <c r="A4" s="428"/>
      <c r="C4" s="1068" t="s">
        <v>247</v>
      </c>
      <c r="D4" s="1068"/>
      <c r="E4" s="1068"/>
      <c r="F4" s="1068"/>
      <c r="G4" s="1068"/>
      <c r="H4" s="1068"/>
      <c r="I4" s="428"/>
      <c r="J4" s="431"/>
      <c r="K4" s="1069" t="s">
        <v>248</v>
      </c>
      <c r="L4" s="1069"/>
      <c r="M4" s="1069"/>
      <c r="N4" s="1069"/>
      <c r="O4" s="1069"/>
      <c r="P4" s="1069"/>
      <c r="Q4" s="428"/>
      <c r="R4" s="428"/>
      <c r="S4" s="428"/>
      <c r="T4" s="1069" t="s">
        <v>249</v>
      </c>
      <c r="U4" s="1069"/>
      <c r="V4" s="1069"/>
      <c r="W4" s="1069"/>
      <c r="X4" s="1069"/>
      <c r="Y4" s="1069"/>
      <c r="Z4" s="428"/>
      <c r="AA4" s="428"/>
      <c r="AB4" s="428"/>
      <c r="AC4" s="428"/>
      <c r="AD4" s="428"/>
    </row>
    <row r="5" spans="1:54" s="430" customFormat="1" ht="197" customHeight="1">
      <c r="A5" s="428"/>
      <c r="B5" s="428"/>
      <c r="C5" s="1070" t="s">
        <v>250</v>
      </c>
      <c r="D5" s="1070"/>
      <c r="E5" s="1070"/>
      <c r="F5" s="1070"/>
      <c r="G5" s="1070"/>
      <c r="H5" s="432"/>
      <c r="I5" s="432"/>
      <c r="J5" s="428"/>
      <c r="K5" s="1070" t="s">
        <v>251</v>
      </c>
      <c r="L5" s="1070"/>
      <c r="M5" s="1070"/>
      <c r="N5" s="1070"/>
      <c r="O5" s="1070"/>
      <c r="P5" s="432"/>
      <c r="Q5" s="428"/>
      <c r="R5" s="428"/>
      <c r="S5" s="428"/>
      <c r="T5" s="1070" t="s">
        <v>252</v>
      </c>
      <c r="U5" s="1070"/>
      <c r="V5" s="1070"/>
      <c r="W5" s="1070"/>
      <c r="X5" s="1070"/>
      <c r="Y5" s="432"/>
      <c r="Z5" s="428"/>
      <c r="AA5" s="428"/>
      <c r="AB5" s="428"/>
      <c r="AC5" s="428"/>
      <c r="AD5" s="428"/>
    </row>
    <row r="6" spans="1:54" ht="396" customHeight="1">
      <c r="A6" s="433"/>
      <c r="B6" s="433"/>
      <c r="C6" s="433"/>
      <c r="D6" s="433"/>
      <c r="E6" s="433"/>
      <c r="F6" s="433"/>
      <c r="G6" s="433"/>
      <c r="H6" s="433"/>
      <c r="I6" s="433"/>
      <c r="J6" s="434"/>
      <c r="K6" s="433"/>
      <c r="L6" s="433"/>
      <c r="M6" s="433"/>
      <c r="N6" s="433"/>
      <c r="O6" s="433"/>
      <c r="P6" s="433"/>
      <c r="Q6" s="433"/>
      <c r="R6" s="433"/>
      <c r="S6" s="433"/>
      <c r="T6" s="433"/>
      <c r="U6" s="433"/>
      <c r="V6" s="433"/>
      <c r="W6" s="433"/>
      <c r="X6" s="433"/>
      <c r="Y6" s="433"/>
      <c r="Z6" s="433"/>
      <c r="AA6" s="433"/>
      <c r="AB6" s="433"/>
      <c r="AC6" s="433"/>
      <c r="AD6" s="433"/>
    </row>
    <row r="7" spans="1:54" ht="396" customHeight="1" thickBot="1">
      <c r="A7" s="433"/>
      <c r="B7" s="433"/>
      <c r="C7" s="433"/>
      <c r="D7" s="433"/>
      <c r="E7" s="433"/>
      <c r="F7" s="433"/>
      <c r="G7" s="433"/>
      <c r="H7" s="433"/>
      <c r="I7" s="433"/>
      <c r="J7" s="434"/>
      <c r="K7" s="433"/>
      <c r="L7" s="433"/>
      <c r="M7" s="433"/>
      <c r="N7" s="433"/>
      <c r="O7" s="433"/>
      <c r="P7" s="433"/>
      <c r="Q7" s="433"/>
      <c r="R7" s="433"/>
      <c r="S7" s="433"/>
      <c r="T7" s="433"/>
      <c r="U7" s="433"/>
      <c r="V7" s="433"/>
      <c r="W7" s="433"/>
      <c r="X7" s="433"/>
      <c r="Y7" s="433"/>
      <c r="Z7" s="433"/>
      <c r="AA7" s="433"/>
      <c r="AB7" s="433"/>
      <c r="AC7" s="433"/>
      <c r="AD7" s="433"/>
    </row>
    <row r="8" spans="1:54" ht="50" customHeight="1" thickBot="1">
      <c r="A8" s="433"/>
      <c r="B8" s="436"/>
      <c r="C8" s="436" t="s">
        <v>253</v>
      </c>
      <c r="D8" s="437"/>
      <c r="E8" s="437"/>
      <c r="F8" s="437"/>
      <c r="G8" s="437"/>
      <c r="H8" s="437"/>
      <c r="I8" s="437"/>
      <c r="J8" s="437"/>
      <c r="K8" s="437"/>
      <c r="L8" s="437"/>
      <c r="M8" s="437"/>
      <c r="N8" s="437"/>
      <c r="O8" s="437"/>
      <c r="P8" s="437"/>
      <c r="Q8" s="438"/>
      <c r="R8" s="439"/>
      <c r="S8" s="436"/>
      <c r="T8" s="436" t="s">
        <v>254</v>
      </c>
      <c r="U8" s="437"/>
      <c r="V8" s="437"/>
      <c r="W8" s="436"/>
      <c r="X8" s="437"/>
      <c r="Y8" s="437"/>
      <c r="Z8" s="437"/>
      <c r="AA8" s="439"/>
      <c r="AB8" s="439"/>
      <c r="AC8" s="439"/>
      <c r="AD8" s="439"/>
    </row>
    <row r="9" spans="1:54" ht="70" customHeight="1" thickBot="1">
      <c r="A9" s="433"/>
      <c r="B9" s="1071" t="s">
        <v>255</v>
      </c>
      <c r="C9" s="1072"/>
      <c r="D9" s="1072"/>
      <c r="E9" s="1073"/>
      <c r="F9" s="1074" t="s">
        <v>256</v>
      </c>
      <c r="G9" s="1072"/>
      <c r="H9" s="1072"/>
      <c r="I9" s="1073"/>
      <c r="J9" s="1075" t="s">
        <v>257</v>
      </c>
      <c r="K9" s="1072"/>
      <c r="L9" s="1072"/>
      <c r="M9" s="1072"/>
      <c r="N9" s="1076" t="s">
        <v>258</v>
      </c>
      <c r="O9" s="1077"/>
      <c r="P9" s="1077"/>
      <c r="Q9" s="1078"/>
      <c r="R9" s="439"/>
      <c r="S9" s="1079" t="s">
        <v>259</v>
      </c>
      <c r="T9" s="1080"/>
      <c r="U9" s="1080"/>
      <c r="V9" s="1081"/>
      <c r="W9" s="1065" t="s">
        <v>260</v>
      </c>
      <c r="X9" s="1066"/>
      <c r="Y9" s="1066"/>
      <c r="Z9" s="1067"/>
      <c r="AA9" s="439"/>
      <c r="AB9" s="439"/>
      <c r="AC9" s="439"/>
      <c r="AD9" s="439"/>
    </row>
    <row r="10" spans="1:54" ht="70" customHeight="1" thickBot="1">
      <c r="A10" s="433"/>
      <c r="B10" s="440" t="s">
        <v>261</v>
      </c>
      <c r="C10" s="441" t="s">
        <v>262</v>
      </c>
      <c r="D10" s="442" t="s">
        <v>263</v>
      </c>
      <c r="E10" s="443" t="s">
        <v>264</v>
      </c>
      <c r="F10" s="444" t="s">
        <v>261</v>
      </c>
      <c r="G10" s="445" t="s">
        <v>262</v>
      </c>
      <c r="H10" s="446" t="s">
        <v>263</v>
      </c>
      <c r="I10" s="447" t="s">
        <v>264</v>
      </c>
      <c r="J10" s="444" t="s">
        <v>261</v>
      </c>
      <c r="K10" s="445" t="s">
        <v>262</v>
      </c>
      <c r="L10" s="446" t="s">
        <v>263</v>
      </c>
      <c r="M10" s="447" t="s">
        <v>264</v>
      </c>
      <c r="N10" s="448" t="s">
        <v>261</v>
      </c>
      <c r="O10" s="449" t="s">
        <v>262</v>
      </c>
      <c r="P10" s="450" t="s">
        <v>263</v>
      </c>
      <c r="Q10" s="451" t="s">
        <v>264</v>
      </c>
      <c r="R10" s="452"/>
      <c r="S10" s="453" t="s">
        <v>261</v>
      </c>
      <c r="T10" s="445" t="s">
        <v>265</v>
      </c>
      <c r="U10" s="445" t="s">
        <v>263</v>
      </c>
      <c r="V10" s="454" t="s">
        <v>264</v>
      </c>
      <c r="W10" s="453" t="s">
        <v>261</v>
      </c>
      <c r="X10" s="445" t="s">
        <v>266</v>
      </c>
      <c r="Y10" s="445" t="s">
        <v>263</v>
      </c>
      <c r="Z10" s="454" t="s">
        <v>264</v>
      </c>
      <c r="AA10" s="452"/>
      <c r="AB10" s="452"/>
      <c r="AC10" s="452"/>
      <c r="AD10" s="452"/>
    </row>
    <row r="11" spans="1:54" ht="30" customHeight="1">
      <c r="A11" s="433"/>
      <c r="B11" s="1082" t="s">
        <v>267</v>
      </c>
      <c r="C11" s="1085" t="s">
        <v>268</v>
      </c>
      <c r="D11" s="1088">
        <v>16878.75658944</v>
      </c>
      <c r="E11" s="1091">
        <f t="shared" ref="E11:E24" si="0">D11/57704</f>
        <v>0.29250583303479827</v>
      </c>
      <c r="F11" s="539" t="s">
        <v>269</v>
      </c>
      <c r="G11" s="540" t="s">
        <v>270</v>
      </c>
      <c r="H11" s="542">
        <v>1969.30745374</v>
      </c>
      <c r="I11" s="544">
        <f>H11/57704</f>
        <v>3.412774597497574E-2</v>
      </c>
      <c r="J11" s="455" t="s">
        <v>271</v>
      </c>
      <c r="K11" s="540" t="s">
        <v>270</v>
      </c>
      <c r="L11" s="542">
        <v>1969.30745374</v>
      </c>
      <c r="M11" s="544">
        <v>3.4115330499999999E-2</v>
      </c>
      <c r="N11" s="456" t="s">
        <v>271</v>
      </c>
      <c r="O11" s="457" t="s">
        <v>270</v>
      </c>
      <c r="P11" s="458">
        <v>1969.30745374</v>
      </c>
      <c r="Q11" s="459">
        <f t="shared" ref="Q11:Q24" si="1">P11/57704</f>
        <v>3.412774597497574E-2</v>
      </c>
      <c r="R11" s="460"/>
      <c r="S11" s="1094" t="s">
        <v>272</v>
      </c>
      <c r="T11" s="1105" t="s">
        <v>273</v>
      </c>
      <c r="U11" s="1088">
        <v>23998.613287289998</v>
      </c>
      <c r="V11" s="1091">
        <v>0.4159176510011845</v>
      </c>
      <c r="W11" s="461" t="s">
        <v>274</v>
      </c>
      <c r="X11" s="457" t="s">
        <v>275</v>
      </c>
      <c r="Y11" s="462">
        <v>8391.9499784700001</v>
      </c>
      <c r="Z11" s="463">
        <v>0.14544007524856559</v>
      </c>
      <c r="AA11" s="460"/>
      <c r="AB11" s="460"/>
      <c r="AC11" s="460"/>
      <c r="AD11" s="460"/>
    </row>
    <row r="12" spans="1:54" ht="30" customHeight="1">
      <c r="A12" s="433"/>
      <c r="B12" s="1083"/>
      <c r="C12" s="1086"/>
      <c r="D12" s="1089"/>
      <c r="E12" s="1092">
        <f t="shared" si="0"/>
        <v>0</v>
      </c>
      <c r="F12" s="1099" t="s">
        <v>276</v>
      </c>
      <c r="G12" s="1097" t="s">
        <v>277</v>
      </c>
      <c r="H12" s="1101">
        <v>14909.449135700001</v>
      </c>
      <c r="I12" s="1103">
        <f>H12/57704</f>
        <v>0.25837808705982257</v>
      </c>
      <c r="J12" s="464" t="s">
        <v>278</v>
      </c>
      <c r="K12" s="536" t="s">
        <v>279</v>
      </c>
      <c r="L12" s="538">
        <v>9428.4320444099994</v>
      </c>
      <c r="M12" s="546">
        <v>0.1633335997</v>
      </c>
      <c r="N12" s="465" t="s">
        <v>278</v>
      </c>
      <c r="O12" s="466" t="s">
        <v>279</v>
      </c>
      <c r="P12" s="467">
        <v>9428.4320444099994</v>
      </c>
      <c r="Q12" s="468">
        <f t="shared" si="1"/>
        <v>0.163393041113441</v>
      </c>
      <c r="R12" s="460"/>
      <c r="S12" s="1095"/>
      <c r="T12" s="1106"/>
      <c r="U12" s="1089"/>
      <c r="V12" s="1092"/>
      <c r="W12" s="469" t="s">
        <v>280</v>
      </c>
      <c r="X12" s="466" t="s">
        <v>281</v>
      </c>
      <c r="Y12" s="470">
        <v>8975.7521618299997</v>
      </c>
      <c r="Z12" s="471">
        <v>0.15555789455111049</v>
      </c>
      <c r="AA12" s="460"/>
      <c r="AB12" s="460"/>
      <c r="AC12" s="460"/>
      <c r="AD12" s="460"/>
    </row>
    <row r="13" spans="1:54" ht="30" customHeight="1" thickBot="1">
      <c r="A13" s="433"/>
      <c r="B13" s="1084"/>
      <c r="C13" s="1087"/>
      <c r="D13" s="1090"/>
      <c r="E13" s="1093">
        <f t="shared" si="0"/>
        <v>0</v>
      </c>
      <c r="F13" s="1100"/>
      <c r="G13" s="1098"/>
      <c r="H13" s="1102"/>
      <c r="I13" s="1104"/>
      <c r="J13" s="472" t="s">
        <v>282</v>
      </c>
      <c r="K13" s="541" t="s">
        <v>283</v>
      </c>
      <c r="L13" s="543">
        <v>5481.01709132</v>
      </c>
      <c r="M13" s="545">
        <v>9.4950490999999998E-2</v>
      </c>
      <c r="N13" s="473" t="s">
        <v>282</v>
      </c>
      <c r="O13" s="474" t="s">
        <v>283</v>
      </c>
      <c r="P13" s="475">
        <v>5481.01709132</v>
      </c>
      <c r="Q13" s="476">
        <f t="shared" si="1"/>
        <v>9.4985045946901422E-2</v>
      </c>
      <c r="R13" s="460"/>
      <c r="S13" s="1096"/>
      <c r="T13" s="1107"/>
      <c r="U13" s="1090"/>
      <c r="V13" s="1093"/>
      <c r="W13" s="477" t="s">
        <v>284</v>
      </c>
      <c r="X13" s="474" t="s">
        <v>285</v>
      </c>
      <c r="Y13" s="478">
        <v>6630.9111469899999</v>
      </c>
      <c r="Z13" s="479">
        <v>0.11491968120150842</v>
      </c>
      <c r="AA13" s="460"/>
      <c r="AB13" s="460"/>
      <c r="AC13" s="460"/>
      <c r="AD13" s="460"/>
    </row>
    <row r="14" spans="1:54" ht="30" customHeight="1" thickBot="1">
      <c r="A14" s="433"/>
      <c r="B14" s="1082" t="s">
        <v>286</v>
      </c>
      <c r="C14" s="1085" t="s">
        <v>287</v>
      </c>
      <c r="D14" s="1088">
        <v>28749.068220428999</v>
      </c>
      <c r="E14" s="1091">
        <f t="shared" si="0"/>
        <v>0.49821621066874044</v>
      </c>
      <c r="F14" s="539" t="s">
        <v>288</v>
      </c>
      <c r="G14" s="540" t="s">
        <v>289</v>
      </c>
      <c r="H14" s="542">
        <v>941.66734722900003</v>
      </c>
      <c r="I14" s="544">
        <f>H14/57704</f>
        <v>1.6318926716154859E-2</v>
      </c>
      <c r="J14" s="480" t="s">
        <v>290</v>
      </c>
      <c r="K14" s="540" t="s">
        <v>289</v>
      </c>
      <c r="L14" s="542">
        <v>941.66734722900003</v>
      </c>
      <c r="M14" s="544">
        <v>1.6312989999999999E-2</v>
      </c>
      <c r="N14" s="456" t="s">
        <v>290</v>
      </c>
      <c r="O14" s="457" t="s">
        <v>289</v>
      </c>
      <c r="P14" s="458">
        <v>941.66734722900003</v>
      </c>
      <c r="Q14" s="459">
        <f t="shared" si="1"/>
        <v>1.6318926716154859E-2</v>
      </c>
      <c r="R14" s="460"/>
      <c r="S14" s="481" t="s">
        <v>291</v>
      </c>
      <c r="T14" s="482" t="s">
        <v>292</v>
      </c>
      <c r="U14" s="483">
        <v>7813.0212530700001</v>
      </c>
      <c r="V14" s="484">
        <v>0.13540671737563373</v>
      </c>
      <c r="W14" s="485" t="s">
        <v>291</v>
      </c>
      <c r="X14" s="486" t="s">
        <v>293</v>
      </c>
      <c r="Y14" s="487">
        <v>7813.0212530700001</v>
      </c>
      <c r="Z14" s="488">
        <v>0.13540671737563373</v>
      </c>
      <c r="AA14" s="460"/>
      <c r="AB14" s="460"/>
      <c r="AC14" s="460"/>
      <c r="AD14" s="460"/>
    </row>
    <row r="15" spans="1:54" ht="30" customHeight="1" thickBot="1">
      <c r="A15" s="433"/>
      <c r="B15" s="1083"/>
      <c r="C15" s="1086"/>
      <c r="D15" s="1089"/>
      <c r="E15" s="1092">
        <f t="shared" si="0"/>
        <v>0</v>
      </c>
      <c r="F15" s="1099" t="s">
        <v>294</v>
      </c>
      <c r="G15" s="1097" t="s">
        <v>295</v>
      </c>
      <c r="H15" s="1101">
        <v>27807.4008732</v>
      </c>
      <c r="I15" s="1103">
        <f>H15/57704</f>
        <v>0.48189728395258563</v>
      </c>
      <c r="J15" s="489" t="s">
        <v>296</v>
      </c>
      <c r="K15" s="536" t="s">
        <v>297</v>
      </c>
      <c r="L15" s="538">
        <v>14172.240967</v>
      </c>
      <c r="M15" s="546">
        <v>0.24551305270000001</v>
      </c>
      <c r="N15" s="1108" t="s">
        <v>298</v>
      </c>
      <c r="O15" s="1111" t="s">
        <v>299</v>
      </c>
      <c r="P15" s="1114">
        <v>16244.186582498</v>
      </c>
      <c r="Q15" s="1120">
        <f t="shared" si="1"/>
        <v>0.28150884830337586</v>
      </c>
      <c r="R15" s="460"/>
      <c r="S15" s="481" t="s">
        <v>300</v>
      </c>
      <c r="T15" s="482" t="s">
        <v>301</v>
      </c>
      <c r="U15" s="483">
        <v>2306.25755321</v>
      </c>
      <c r="V15" s="484">
        <v>3.9969527099420164E-2</v>
      </c>
      <c r="W15" s="490" t="s">
        <v>302</v>
      </c>
      <c r="X15" s="486" t="s">
        <v>303</v>
      </c>
      <c r="Y15" s="487">
        <v>2306.25755321</v>
      </c>
      <c r="Z15" s="488">
        <v>3.9969527099420164E-2</v>
      </c>
      <c r="AA15" s="460"/>
      <c r="AB15" s="460"/>
      <c r="AC15" s="460"/>
      <c r="AD15" s="460"/>
    </row>
    <row r="16" spans="1:54" ht="30" customHeight="1">
      <c r="A16" s="433"/>
      <c r="B16" s="1083"/>
      <c r="C16" s="1086"/>
      <c r="D16" s="1089"/>
      <c r="E16" s="1092">
        <f t="shared" si="0"/>
        <v>0</v>
      </c>
      <c r="F16" s="1099"/>
      <c r="G16" s="1097"/>
      <c r="H16" s="1101"/>
      <c r="I16" s="1103"/>
      <c r="J16" s="491" t="s">
        <v>304</v>
      </c>
      <c r="K16" s="536" t="s">
        <v>305</v>
      </c>
      <c r="L16" s="538">
        <v>1807.1385575300001</v>
      </c>
      <c r="M16" s="546">
        <v>3.1305994900000002E-2</v>
      </c>
      <c r="N16" s="1109"/>
      <c r="O16" s="1112"/>
      <c r="P16" s="1115"/>
      <c r="Q16" s="1122">
        <f t="shared" si="1"/>
        <v>0</v>
      </c>
      <c r="R16" s="460"/>
      <c r="S16" s="1094" t="s">
        <v>306</v>
      </c>
      <c r="T16" s="1105" t="s">
        <v>307</v>
      </c>
      <c r="U16" s="1088">
        <v>23582.504197670001</v>
      </c>
      <c r="V16" s="1091">
        <v>0.40870610452376155</v>
      </c>
      <c r="W16" s="492" t="s">
        <v>308</v>
      </c>
      <c r="X16" s="457" t="s">
        <v>309</v>
      </c>
      <c r="Y16" s="462">
        <v>15385.5018468</v>
      </c>
      <c r="Z16" s="463">
        <v>0.26664464779656644</v>
      </c>
      <c r="AA16" s="460"/>
      <c r="AB16" s="460"/>
      <c r="AC16" s="460"/>
      <c r="AD16" s="460"/>
    </row>
    <row r="17" spans="1:30" ht="30" customHeight="1" thickBot="1">
      <c r="A17" s="433"/>
      <c r="B17" s="1083"/>
      <c r="C17" s="1086"/>
      <c r="D17" s="1089"/>
      <c r="E17" s="1092">
        <f t="shared" si="0"/>
        <v>0</v>
      </c>
      <c r="F17" s="1099"/>
      <c r="G17" s="1097"/>
      <c r="H17" s="1101"/>
      <c r="I17" s="1103"/>
      <c r="J17" s="493" t="s">
        <v>310</v>
      </c>
      <c r="K17" s="536" t="s">
        <v>311</v>
      </c>
      <c r="L17" s="538">
        <v>264.80705796799998</v>
      </c>
      <c r="M17" s="546">
        <v>4.5873894999999996E-3</v>
      </c>
      <c r="N17" s="1110"/>
      <c r="O17" s="1113"/>
      <c r="P17" s="1116"/>
      <c r="Q17" s="1123">
        <f t="shared" si="1"/>
        <v>0</v>
      </c>
      <c r="R17" s="460"/>
      <c r="S17" s="1096"/>
      <c r="T17" s="1107"/>
      <c r="U17" s="1090"/>
      <c r="V17" s="1093"/>
      <c r="W17" s="494" t="s">
        <v>312</v>
      </c>
      <c r="X17" s="474" t="s">
        <v>313</v>
      </c>
      <c r="Y17" s="478">
        <v>8197.0023508699996</v>
      </c>
      <c r="Z17" s="479">
        <v>0.14206145672719508</v>
      </c>
      <c r="AA17" s="460"/>
      <c r="AB17" s="460"/>
      <c r="AC17" s="460"/>
      <c r="AD17" s="460"/>
    </row>
    <row r="18" spans="1:30" ht="30" customHeight="1">
      <c r="A18" s="433"/>
      <c r="B18" s="1083"/>
      <c r="C18" s="1086"/>
      <c r="D18" s="1089"/>
      <c r="E18" s="1092">
        <f t="shared" si="0"/>
        <v>0</v>
      </c>
      <c r="F18" s="1099"/>
      <c r="G18" s="1097"/>
      <c r="H18" s="1101"/>
      <c r="I18" s="1103"/>
      <c r="J18" s="495" t="s">
        <v>314</v>
      </c>
      <c r="K18" s="536" t="s">
        <v>315</v>
      </c>
      <c r="L18" s="538">
        <v>11398.349249000001</v>
      </c>
      <c r="M18" s="546">
        <v>0.19745949330000001</v>
      </c>
      <c r="N18" s="1108" t="s">
        <v>316</v>
      </c>
      <c r="O18" s="1111" t="s">
        <v>317</v>
      </c>
      <c r="P18" s="1114">
        <v>11563.214290681</v>
      </c>
      <c r="Q18" s="1120">
        <f t="shared" si="1"/>
        <v>0.20038843564884584</v>
      </c>
      <c r="R18" s="460"/>
      <c r="S18" s="433"/>
      <c r="T18" s="433"/>
      <c r="U18" s="433"/>
      <c r="V18" s="433"/>
      <c r="W18" s="433"/>
      <c r="X18" s="433"/>
      <c r="Y18" s="433"/>
      <c r="Z18" s="433"/>
      <c r="AA18" s="460"/>
      <c r="AB18" s="460"/>
      <c r="AC18" s="460"/>
      <c r="AD18" s="460"/>
    </row>
    <row r="19" spans="1:30" ht="30" customHeight="1" thickBot="1">
      <c r="A19" s="433"/>
      <c r="B19" s="1084"/>
      <c r="C19" s="1087"/>
      <c r="D19" s="1090"/>
      <c r="E19" s="1093">
        <f t="shared" si="0"/>
        <v>0</v>
      </c>
      <c r="F19" s="1100"/>
      <c r="G19" s="1098"/>
      <c r="H19" s="1102"/>
      <c r="I19" s="1104"/>
      <c r="J19" s="496" t="s">
        <v>318</v>
      </c>
      <c r="K19" s="541" t="s">
        <v>319</v>
      </c>
      <c r="L19" s="543">
        <v>164.86504168100001</v>
      </c>
      <c r="M19" s="545">
        <v>2.8560423000000001E-3</v>
      </c>
      <c r="N19" s="1117"/>
      <c r="O19" s="1118"/>
      <c r="P19" s="1119"/>
      <c r="Q19" s="1121">
        <f t="shared" si="1"/>
        <v>0</v>
      </c>
      <c r="R19" s="460"/>
      <c r="S19" s="497"/>
      <c r="T19" s="497"/>
      <c r="U19" s="497"/>
      <c r="V19" s="497"/>
      <c r="W19" s="497"/>
      <c r="X19" s="497"/>
      <c r="Y19" s="497"/>
      <c r="Z19" s="497"/>
      <c r="AA19" s="460"/>
      <c r="AB19" s="460"/>
      <c r="AC19" s="460"/>
      <c r="AD19" s="460"/>
    </row>
    <row r="20" spans="1:30" ht="30" customHeight="1">
      <c r="A20" s="433"/>
      <c r="B20" s="1082" t="s">
        <v>320</v>
      </c>
      <c r="C20" s="1125" t="s">
        <v>321</v>
      </c>
      <c r="D20" s="1088">
        <v>6409.2899851899992</v>
      </c>
      <c r="E20" s="1091">
        <f t="shared" si="0"/>
        <v>0.11107184918185913</v>
      </c>
      <c r="F20" s="1127" t="s">
        <v>320</v>
      </c>
      <c r="G20" s="1128" t="s">
        <v>322</v>
      </c>
      <c r="H20" s="1129">
        <v>6409.2899851899992</v>
      </c>
      <c r="I20" s="1130">
        <f>H20/57704</f>
        <v>0.11107184918185913</v>
      </c>
      <c r="J20" s="498" t="s">
        <v>323</v>
      </c>
      <c r="K20" s="540" t="s">
        <v>324</v>
      </c>
      <c r="L20" s="542">
        <v>3169.1734955299999</v>
      </c>
      <c r="M20" s="544">
        <v>5.4901229900000001E-2</v>
      </c>
      <c r="N20" s="1131" t="s">
        <v>320</v>
      </c>
      <c r="O20" s="1132" t="s">
        <v>322</v>
      </c>
      <c r="P20" s="1133">
        <v>6409.2899851799993</v>
      </c>
      <c r="Q20" s="1124">
        <f t="shared" si="1"/>
        <v>0.11107184918168583</v>
      </c>
      <c r="R20" s="460"/>
      <c r="S20" s="499"/>
      <c r="T20" s="499"/>
      <c r="U20" s="499"/>
      <c r="V20" s="499"/>
      <c r="W20" s="499"/>
      <c r="X20" s="499"/>
      <c r="Y20" s="499"/>
      <c r="Z20" s="499"/>
      <c r="AA20" s="460"/>
      <c r="AB20" s="460"/>
      <c r="AC20" s="460"/>
      <c r="AD20" s="460"/>
    </row>
    <row r="21" spans="1:30" ht="30" customHeight="1" thickBot="1">
      <c r="A21" s="433"/>
      <c r="B21" s="1084"/>
      <c r="C21" s="1126"/>
      <c r="D21" s="1090"/>
      <c r="E21" s="1093">
        <f t="shared" si="0"/>
        <v>0</v>
      </c>
      <c r="F21" s="1100"/>
      <c r="G21" s="1098"/>
      <c r="H21" s="1102"/>
      <c r="I21" s="1104"/>
      <c r="J21" s="500" t="s">
        <v>325</v>
      </c>
      <c r="K21" s="541" t="s">
        <v>326</v>
      </c>
      <c r="L21" s="543">
        <v>3240.1164896499999</v>
      </c>
      <c r="M21" s="545">
        <v>5.6130211999999999E-2</v>
      </c>
      <c r="N21" s="1117"/>
      <c r="O21" s="1118"/>
      <c r="P21" s="1119"/>
      <c r="Q21" s="1121">
        <f t="shared" si="1"/>
        <v>0</v>
      </c>
      <c r="R21" s="460"/>
      <c r="S21" s="501"/>
      <c r="T21" s="501"/>
      <c r="U21" s="501"/>
      <c r="V21" s="501"/>
      <c r="W21" s="501"/>
      <c r="X21" s="501"/>
      <c r="Y21" s="501"/>
      <c r="Z21" s="501"/>
      <c r="AA21" s="460"/>
      <c r="AB21" s="460"/>
      <c r="AC21" s="460"/>
      <c r="AD21" s="460"/>
    </row>
    <row r="22" spans="1:30" ht="30" customHeight="1">
      <c r="A22" s="433"/>
      <c r="B22" s="1082" t="s">
        <v>327</v>
      </c>
      <c r="C22" s="1085" t="s">
        <v>328</v>
      </c>
      <c r="D22" s="1088">
        <v>5666.8908595474995</v>
      </c>
      <c r="E22" s="1091">
        <f t="shared" si="0"/>
        <v>9.8206205107921454E-2</v>
      </c>
      <c r="F22" s="1134" t="s">
        <v>329</v>
      </c>
      <c r="G22" s="1136" t="s">
        <v>330</v>
      </c>
      <c r="H22" s="1137">
        <v>5571.9950058199993</v>
      </c>
      <c r="I22" s="1138">
        <f>H22/57704</f>
        <v>9.6561676934354621E-2</v>
      </c>
      <c r="J22" s="502" t="s">
        <v>331</v>
      </c>
      <c r="K22" s="535" t="s">
        <v>332</v>
      </c>
      <c r="L22" s="537">
        <v>1002.71208732</v>
      </c>
      <c r="M22" s="503">
        <v>1.7370499599999999E-2</v>
      </c>
      <c r="N22" s="1109" t="s">
        <v>329</v>
      </c>
      <c r="O22" s="1112" t="s">
        <v>330</v>
      </c>
      <c r="P22" s="1115">
        <v>5571.9950058200002</v>
      </c>
      <c r="Q22" s="1122">
        <f t="shared" si="1"/>
        <v>9.6561676934354634E-2</v>
      </c>
      <c r="R22" s="460"/>
      <c r="S22" s="504"/>
      <c r="T22" s="504"/>
      <c r="U22" s="504"/>
      <c r="V22" s="504"/>
      <c r="W22" s="504"/>
      <c r="X22" s="504"/>
      <c r="Y22" s="504"/>
      <c r="Z22" s="504"/>
      <c r="AA22" s="460"/>
      <c r="AB22" s="460"/>
      <c r="AC22" s="460"/>
      <c r="AD22" s="460"/>
    </row>
    <row r="23" spans="1:30" ht="30" customHeight="1">
      <c r="A23" s="433"/>
      <c r="B23" s="1083"/>
      <c r="C23" s="1086"/>
      <c r="D23" s="1089"/>
      <c r="E23" s="1092">
        <f t="shared" si="0"/>
        <v>0</v>
      </c>
      <c r="F23" s="1135"/>
      <c r="G23" s="1097"/>
      <c r="H23" s="1101"/>
      <c r="I23" s="1139"/>
      <c r="J23" s="505" t="s">
        <v>333</v>
      </c>
      <c r="K23" s="536" t="s">
        <v>334</v>
      </c>
      <c r="L23" s="538">
        <v>4569.2829185000001</v>
      </c>
      <c r="M23" s="546">
        <v>7.9156048800000003E-2</v>
      </c>
      <c r="N23" s="1110"/>
      <c r="O23" s="1113"/>
      <c r="P23" s="1116"/>
      <c r="Q23" s="1123">
        <f t="shared" si="1"/>
        <v>0</v>
      </c>
      <c r="R23" s="460"/>
      <c r="S23" s="497"/>
      <c r="T23" s="497"/>
      <c r="U23" s="497"/>
      <c r="V23" s="497"/>
      <c r="W23" s="497"/>
      <c r="X23" s="497"/>
      <c r="Y23" s="497"/>
      <c r="Z23" s="497"/>
      <c r="AA23" s="460"/>
      <c r="AB23" s="460"/>
      <c r="AC23" s="460"/>
      <c r="AD23" s="460"/>
    </row>
    <row r="24" spans="1:30" ht="30" customHeight="1" thickBot="1">
      <c r="A24" s="433"/>
      <c r="B24" s="1084"/>
      <c r="C24" s="1087"/>
      <c r="D24" s="1090"/>
      <c r="E24" s="1093">
        <f t="shared" si="0"/>
        <v>0</v>
      </c>
      <c r="F24" s="506" t="s">
        <v>335</v>
      </c>
      <c r="G24" s="507" t="s">
        <v>336</v>
      </c>
      <c r="H24" s="508">
        <v>94.895853727500011</v>
      </c>
      <c r="I24" s="509">
        <f>H24/57704</f>
        <v>1.644528173566824E-3</v>
      </c>
      <c r="J24" s="510" t="s">
        <v>337</v>
      </c>
      <c r="K24" s="541" t="s">
        <v>336</v>
      </c>
      <c r="L24" s="543">
        <v>94.895853727499997</v>
      </c>
      <c r="M24" s="545">
        <v>1.6439299E-3</v>
      </c>
      <c r="N24" s="473" t="s">
        <v>337</v>
      </c>
      <c r="O24" s="474" t="s">
        <v>336</v>
      </c>
      <c r="P24" s="475">
        <v>94.895853727499997</v>
      </c>
      <c r="Q24" s="476">
        <f t="shared" si="1"/>
        <v>1.6445281735668238E-3</v>
      </c>
      <c r="R24" s="460"/>
      <c r="S24" s="497"/>
      <c r="T24" s="497"/>
      <c r="U24" s="497"/>
      <c r="V24" s="497"/>
      <c r="W24" s="497"/>
      <c r="X24" s="497"/>
      <c r="Y24" s="497"/>
      <c r="Z24" s="497"/>
      <c r="AA24" s="460"/>
      <c r="AB24" s="460"/>
      <c r="AC24" s="460"/>
      <c r="AD24" s="460"/>
    </row>
    <row r="25" spans="1:30" ht="22" customHeight="1">
      <c r="A25" s="433"/>
      <c r="B25" s="433"/>
      <c r="C25" s="433"/>
      <c r="D25" s="433"/>
      <c r="E25" s="433"/>
      <c r="F25" s="433"/>
      <c r="G25" s="433"/>
      <c r="H25" s="433"/>
      <c r="I25" s="433"/>
      <c r="J25" s="434"/>
      <c r="K25" s="433"/>
      <c r="L25" s="433"/>
      <c r="M25" s="433"/>
      <c r="N25" s="433"/>
      <c r="O25" s="433"/>
      <c r="P25" s="433"/>
      <c r="Q25" s="433"/>
      <c r="R25" s="433"/>
      <c r="S25" s="499"/>
      <c r="T25" s="499"/>
      <c r="U25" s="499"/>
      <c r="V25" s="499"/>
      <c r="W25" s="499"/>
      <c r="X25" s="499"/>
      <c r="Y25" s="499"/>
      <c r="Z25" s="499"/>
      <c r="AA25" s="460"/>
      <c r="AB25" s="433"/>
      <c r="AC25" s="433"/>
      <c r="AD25" s="433"/>
    </row>
    <row r="26" spans="1:30" s="511" customFormat="1" ht="20" customHeight="1">
      <c r="A26" s="497"/>
      <c r="B26" s="497"/>
      <c r="C26" s="501" t="s">
        <v>338</v>
      </c>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60"/>
      <c r="AB26" s="497"/>
      <c r="AC26" s="497"/>
      <c r="AD26" s="497"/>
    </row>
    <row r="27" spans="1:30" s="513" customFormat="1" ht="20" customHeight="1">
      <c r="A27" s="499"/>
      <c r="B27" s="499"/>
      <c r="C27" s="512" t="s">
        <v>71</v>
      </c>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60"/>
      <c r="AB27" s="499"/>
      <c r="AC27" s="499"/>
      <c r="AD27" s="499"/>
    </row>
    <row r="28" spans="1:30" s="515" customFormat="1" ht="20" customHeight="1">
      <c r="A28" s="501"/>
      <c r="B28" s="501"/>
      <c r="C28" s="514" t="s">
        <v>339</v>
      </c>
      <c r="D28" s="501"/>
      <c r="E28" s="501"/>
      <c r="F28" s="501"/>
      <c r="G28" s="501"/>
      <c r="H28" s="501"/>
      <c r="I28" s="501"/>
      <c r="J28" s="501"/>
      <c r="K28" s="501"/>
      <c r="L28" s="501"/>
      <c r="M28" s="501"/>
      <c r="N28" s="501"/>
      <c r="O28" s="501"/>
      <c r="P28" s="501"/>
      <c r="Q28" s="501"/>
      <c r="R28" s="501"/>
      <c r="S28" s="497"/>
      <c r="T28" s="497"/>
      <c r="U28" s="497"/>
      <c r="V28" s="497"/>
      <c r="W28" s="497"/>
      <c r="X28" s="497"/>
      <c r="Y28" s="497"/>
      <c r="Z28" s="497"/>
      <c r="AA28" s="460"/>
      <c r="AB28" s="501"/>
      <c r="AC28" s="501"/>
      <c r="AD28" s="501"/>
    </row>
    <row r="29" spans="1:30" s="517" customFormat="1" ht="200" customHeight="1">
      <c r="A29" s="504"/>
      <c r="B29" s="504"/>
      <c r="C29" s="504"/>
      <c r="D29" s="504"/>
      <c r="E29" s="504"/>
      <c r="F29" s="504"/>
      <c r="G29" s="504"/>
      <c r="H29" s="504"/>
      <c r="I29" s="504"/>
      <c r="J29" s="504"/>
      <c r="K29" s="516"/>
      <c r="L29" s="504"/>
      <c r="M29" s="504"/>
      <c r="N29" s="504"/>
      <c r="O29" s="504"/>
      <c r="P29" s="504"/>
      <c r="Q29" s="504"/>
      <c r="R29" s="504"/>
      <c r="S29" s="499"/>
      <c r="T29" s="499"/>
      <c r="U29" s="499"/>
      <c r="V29" s="499"/>
      <c r="W29" s="499"/>
      <c r="X29" s="499"/>
      <c r="Y29" s="499"/>
      <c r="Z29" s="499"/>
      <c r="AA29" s="460"/>
      <c r="AB29" s="504"/>
      <c r="AC29" s="504"/>
      <c r="AD29" s="504"/>
    </row>
    <row r="30" spans="1:30" ht="200" customHeight="1">
      <c r="A30" s="433"/>
      <c r="B30" s="433"/>
      <c r="C30" s="433"/>
      <c r="D30" s="433"/>
      <c r="E30" s="433"/>
      <c r="F30" s="433"/>
      <c r="G30" s="433"/>
      <c r="H30" s="433"/>
      <c r="I30" s="433"/>
      <c r="J30" s="434"/>
      <c r="K30" s="433"/>
      <c r="L30" s="433"/>
      <c r="M30" s="433"/>
      <c r="N30" s="433"/>
      <c r="O30" s="433"/>
      <c r="P30" s="433"/>
      <c r="Q30" s="433"/>
      <c r="R30" s="433"/>
      <c r="S30" s="497"/>
      <c r="T30" s="497"/>
      <c r="U30" s="497"/>
      <c r="V30" s="497"/>
      <c r="W30" s="497"/>
      <c r="X30" s="497"/>
      <c r="Y30" s="497"/>
      <c r="Z30" s="497"/>
      <c r="AA30" s="460"/>
      <c r="AB30" s="433"/>
      <c r="AC30" s="433"/>
      <c r="AD30" s="433"/>
    </row>
    <row r="31" spans="1:30" ht="200" customHeight="1">
      <c r="A31" s="433"/>
      <c r="B31" s="433"/>
      <c r="C31" s="433"/>
      <c r="D31" s="433"/>
      <c r="E31" s="433"/>
      <c r="F31" s="433"/>
      <c r="G31" s="433"/>
      <c r="H31" s="433"/>
      <c r="I31" s="433"/>
      <c r="J31" s="434"/>
      <c r="K31" s="433"/>
      <c r="L31" s="433"/>
      <c r="M31" s="433"/>
      <c r="N31" s="433"/>
      <c r="O31" s="433"/>
      <c r="P31" s="433"/>
      <c r="Q31" s="433"/>
      <c r="R31" s="433"/>
      <c r="S31" s="499"/>
      <c r="T31" s="499"/>
      <c r="U31" s="499"/>
      <c r="V31" s="499"/>
      <c r="W31" s="499"/>
      <c r="X31" s="499"/>
      <c r="Y31" s="499"/>
      <c r="Z31" s="499"/>
      <c r="AA31" s="460"/>
      <c r="AB31" s="433"/>
      <c r="AC31" s="433"/>
      <c r="AD31" s="433"/>
    </row>
    <row r="37" spans="10:10">
      <c r="J37" s="435"/>
    </row>
    <row r="38" spans="10:10">
      <c r="J38" s="435"/>
    </row>
    <row r="39" spans="10:10">
      <c r="J39" s="435"/>
    </row>
    <row r="40" spans="10:10">
      <c r="J40" s="435"/>
    </row>
    <row r="41" spans="10:10">
      <c r="J41" s="435"/>
    </row>
    <row r="42" spans="10:10">
      <c r="J42" s="435"/>
    </row>
    <row r="43" spans="10:10">
      <c r="J43" s="435"/>
    </row>
    <row r="44" spans="10:10">
      <c r="J44" s="435"/>
    </row>
    <row r="45" spans="10:10">
      <c r="J45" s="435"/>
    </row>
    <row r="46" spans="10:10">
      <c r="J46" s="435"/>
    </row>
  </sheetData>
  <mergeCells count="68">
    <mergeCell ref="Q22:Q23"/>
    <mergeCell ref="B22:B24"/>
    <mergeCell ref="C22:C24"/>
    <mergeCell ref="D22:D24"/>
    <mergeCell ref="E22:E24"/>
    <mergeCell ref="F22:F23"/>
    <mergeCell ref="G22:G23"/>
    <mergeCell ref="H22:H23"/>
    <mergeCell ref="I22:I23"/>
    <mergeCell ref="N22:N23"/>
    <mergeCell ref="O22:O23"/>
    <mergeCell ref="P22:P23"/>
    <mergeCell ref="Q20:Q21"/>
    <mergeCell ref="B20:B21"/>
    <mergeCell ref="C20:C21"/>
    <mergeCell ref="D20:D21"/>
    <mergeCell ref="E20:E21"/>
    <mergeCell ref="F20:F21"/>
    <mergeCell ref="G20:G21"/>
    <mergeCell ref="H20:H21"/>
    <mergeCell ref="I20:I21"/>
    <mergeCell ref="N20:N21"/>
    <mergeCell ref="O20:O21"/>
    <mergeCell ref="P20:P21"/>
    <mergeCell ref="V16:V17"/>
    <mergeCell ref="N18:N19"/>
    <mergeCell ref="O18:O19"/>
    <mergeCell ref="P18:P19"/>
    <mergeCell ref="Q18:Q19"/>
    <mergeCell ref="Q15:Q17"/>
    <mergeCell ref="B14:B19"/>
    <mergeCell ref="C14:C19"/>
    <mergeCell ref="D14:D19"/>
    <mergeCell ref="E14:E19"/>
    <mergeCell ref="F15:F19"/>
    <mergeCell ref="G15:G19"/>
    <mergeCell ref="U11:U13"/>
    <mergeCell ref="V11:V13"/>
    <mergeCell ref="F12:F13"/>
    <mergeCell ref="G12:G13"/>
    <mergeCell ref="H12:H13"/>
    <mergeCell ref="I12:I13"/>
    <mergeCell ref="T11:T13"/>
    <mergeCell ref="H15:H19"/>
    <mergeCell ref="I15:I19"/>
    <mergeCell ref="N15:N17"/>
    <mergeCell ref="O15:O17"/>
    <mergeCell ref="P15:P17"/>
    <mergeCell ref="S16:S17"/>
    <mergeCell ref="T16:T17"/>
    <mergeCell ref="U16:U17"/>
    <mergeCell ref="B11:B13"/>
    <mergeCell ref="C11:C13"/>
    <mergeCell ref="D11:D13"/>
    <mergeCell ref="E11:E13"/>
    <mergeCell ref="S11:S13"/>
    <mergeCell ref="W9:Z9"/>
    <mergeCell ref="C4:H4"/>
    <mergeCell ref="K4:P4"/>
    <mergeCell ref="T4:Y4"/>
    <mergeCell ref="C5:G5"/>
    <mergeCell ref="K5:O5"/>
    <mergeCell ref="T5:X5"/>
    <mergeCell ref="B9:E9"/>
    <mergeCell ref="F9:I9"/>
    <mergeCell ref="J9:M9"/>
    <mergeCell ref="N9:Q9"/>
    <mergeCell ref="S9:V9"/>
  </mergeCells>
  <hyperlinks>
    <hyperlink ref="C27" r:id="rId1" xr:uid="{00000000-0004-0000-0800-000000000000}"/>
    <hyperlink ref="C28" r:id="rId2" location="/metadata/FR-417566924-180706_001" xr:uid="{00000000-0004-0000-0800-000001000000}"/>
  </hyperlinks>
  <pageMargins left="0.39370078740157483" right="0.39370078740157483" top="0.39370078740157483" bottom="0.39370078740157483" header="0.39370078740157483" footer="0.39370078740157483"/>
  <pageSetup paperSize="9" scale="58" orientation="portrait" horizontalDpi="4294967292" verticalDpi="4294967292" r:id="rId3"/>
  <headerFooter>
    <oddFooter>&amp;C&amp;"Calibri,Normal"&amp;K000000LISTE DE RÉFÉRENCE ET LISTE ROUGE DES MOLLUSQUES EN RÉGION GRAND EST</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9</vt:i4>
      </vt:variant>
      <vt:variant>
        <vt:lpstr>Plages nommées</vt:lpstr>
      </vt:variant>
      <vt:variant>
        <vt:i4>10</vt:i4>
      </vt:variant>
    </vt:vector>
  </HeadingPairs>
  <TitlesOfParts>
    <vt:vector size="19" baseType="lpstr">
      <vt:lpstr>COUVERTURE</vt:lpstr>
      <vt:lpstr>METADONNEES</vt:lpstr>
      <vt:lpstr>LISTE ROUGE BRANCHIOPODES cplt</vt:lpstr>
      <vt:lpstr>LISTE ROUGE BRANCHIOPODES simpl</vt:lpstr>
      <vt:lpstr>bilan LISTE ROUGE BRANCHIOPODES</vt:lpstr>
      <vt:lpstr>STRUCTURE LISTE ROUGE</vt:lpstr>
      <vt:lpstr>LÉGENDE STATUTS LRGE</vt:lpstr>
      <vt:lpstr>LEGENDE TAXREF</vt:lpstr>
      <vt:lpstr>REGIONS NATURELLES</vt:lpstr>
      <vt:lpstr>EVAL_REGNAT</vt:lpstr>
      <vt:lpstr>EVAL_TENDANCE_GE</vt:lpstr>
      <vt:lpstr>EVAL_TENDANCE_UICN</vt:lpstr>
      <vt:lpstr>'LISTE ROUGE BRANCHIOPODES cplt'!Impression_des_titres</vt:lpstr>
      <vt:lpstr>'LISTE ROUGE BRANCHIOPODES simpl'!Impression_des_titres</vt:lpstr>
      <vt:lpstr>'LEGENDE TAXREF'!TAXREF_RANG</vt:lpstr>
      <vt:lpstr>'bilan LISTE ROUGE BRANCHIOPODES'!Zone_d_impression</vt:lpstr>
      <vt:lpstr>COUVERTURE!Zone_d_impression</vt:lpstr>
      <vt:lpstr>'LISTE ROUGE BRANCHIOPODES cplt'!Zone_d_impression</vt:lpstr>
      <vt:lpstr>'LISTE ROUGE BRANCHIOPODES simpl'!Zone_d_impression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2025-02-14T16:41:44Z</cp:lastPrinted>
  <dcterms:created xsi:type="dcterms:W3CDTF">2021-10-18T13:02:56Z</dcterms:created>
  <dcterms:modified xsi:type="dcterms:W3CDTF">2025-04-24T14:11:30Z</dcterms:modified>
</cp:coreProperties>
</file>