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donat_partage\2-PROJETS_ODONAT\3-Listes_Rouges\LISTES_ROUGES_GRANDEST_2020-2024\1-TRANSVERSAL 2019-2024\10 - edition documents synthèse LRGE\2-Maquettes EXCEL\"/>
    </mc:Choice>
  </mc:AlternateContent>
  <bookViews>
    <workbookView xWindow="405" yWindow="1155" windowWidth="46215" windowHeight="26280" activeTab="2"/>
  </bookViews>
  <sheets>
    <sheet name="COUVERTURE" sheetId="2" r:id="rId1"/>
    <sheet name="BILAN LISTES" sheetId="5" r:id="rId2"/>
    <sheet name="BILAN GRAPHES" sheetId="18" r:id="rId3"/>
  </sheets>
  <externalReferences>
    <externalReference r:id="rId4"/>
    <externalReference r:id="rId5"/>
  </externalReferences>
  <definedNames>
    <definedName name="_">#REF!,#REF!,#REF!,#REF!,#REF!,#REF!,#REF!,#REF!</definedName>
    <definedName name="_xlchart.v1.0" hidden="1">'BILAN LISTES'!$C$26:$C$29</definedName>
    <definedName name="_xlchart.v1.1" hidden="1">'BILAN LISTES'!$F$26:$F$29</definedName>
    <definedName name="_xlchart.v1.10" hidden="1">('BILAN LISTES'!$B$6,'BILAN LISTES'!$B$7,'BILAN LISTES'!$B$9:$B$10,'BILAN LISTES'!$B$11:$B$13)</definedName>
    <definedName name="_xlchart.v1.11" hidden="1">('BILAN LISTES'!$K$6,'BILAN LISTES'!$K$7,'BILAN LISTES'!$K$9:$K$10,'BILAN LISTES'!$K$11:$K$13)</definedName>
    <definedName name="_xlchart.v1.2" hidden="1">('BILAN LISTES'!$B$6,'BILAN LISTES'!$B$7,'BILAN LISTES'!$B$9:$B$10,'BILAN LISTES'!$B$11:$B$13,'BILAN LISTES'!$B$19)</definedName>
    <definedName name="_xlchart.v1.3" hidden="1">('BILAN LISTES'!$K$6,'BILAN LISTES'!$K$7,'BILAN LISTES'!$K$9:$K$10,'BILAN LISTES'!$K$11:$K$13,'BILAN LISTES'!$K$19)</definedName>
    <definedName name="_xlchart.v1.4" hidden="1">('BILAN LISTES'!$B$6,'BILAN LISTES'!$B$7,'BILAN LISTES'!$B$9:$B$10,'BILAN LISTES'!$B$11:$B$13)</definedName>
    <definedName name="_xlchart.v1.5" hidden="1">('BILAN LISTES'!$K$6,'BILAN LISTES'!$K$7,'BILAN LISTES'!$K$9:$K$10,'BILAN LISTES'!$K$11:$K$13)</definedName>
    <definedName name="_xlchart.v1.6" hidden="1">'BILAN LISTES'!$C$26:$C$29</definedName>
    <definedName name="_xlchart.v1.7" hidden="1">'BILAN LISTES'!$F$26:$F$29</definedName>
    <definedName name="_xlchart.v1.8" hidden="1">'BILAN LISTES'!$C$26:$C$29</definedName>
    <definedName name="_xlchart.v1.9" hidden="1">'BILAN LISTES'!$F$26:$F$29</definedName>
    <definedName name="statutREGNAT">#REF!</definedName>
    <definedName name="TABsb1_INDIGENAT_GE" localSheetId="1">[1]STATUTS_BIOGEO!$C$13:$C$16</definedName>
    <definedName name="TABsb1_INDIGENAT_GE">[2]STATUTS_BIOGEO!$C$13:$C$16</definedName>
    <definedName name="TABsb10_MIGRATEUR_GE" localSheetId="1">[1]STATUTS_BIOGEO!$C$136:$C$139</definedName>
    <definedName name="TABsb10_MIGRATEUR_GE">[2]STATUTS_BIOGEO!$C$136:$C$139</definedName>
    <definedName name="TABsb12_PRESENCE_REGNAT" localSheetId="1">[1]STATUTS_BIOGEO!$C$163:$C$167</definedName>
    <definedName name="TABsb12_PRESENCE_REGNAT">[2]STATUTS_BIOGEO!$C$163:$C$167</definedName>
    <definedName name="TABsb12_REGNATbis">#REF!,#REF!,#REF!,#REF!,#REF!,#REF!,#REF!,#REF!</definedName>
    <definedName name="TABsb2_ENVAHISSANT_FR" localSheetId="1">[1]STATUTS_BIOGEO!$C$25</definedName>
    <definedName name="TABsb2_ENVAHISSANT_FR">[2]STATUTS_BIOGEO!$C$25</definedName>
    <definedName name="TABsb3_ENDEMICITE_GE" localSheetId="1">[1]STATUTS_BIOGEO!$C$34:$C$35</definedName>
    <definedName name="TABsb3_ENDEMICITE_GE">[2]STATUTS_BIOGEO!$C$34:$C$35</definedName>
    <definedName name="TABsb4_PRESENCE_GE" localSheetId="1">[1]STATUTS_BIOGEO!$C$44:$C$53</definedName>
    <definedName name="TABsb4_PRESENCE_GE">[2]STATUTS_BIOGEO!$C$44:$C$53</definedName>
    <definedName name="TABsb5_RARETE_GE" localSheetId="1">[1]STATUTS_BIOGEO!$C$62:$C$68</definedName>
    <definedName name="TABsb5_RARETE_GE">[2]STATUTS_BIOGEO!$C$62:$C$68</definedName>
    <definedName name="TABsb6_REPRODUCTION_GE" localSheetId="1">[1]STATUTS_BIOGEO!$C$77:$C$84</definedName>
    <definedName name="TABsb6_REPRODUCTION_GE">[2]STATUTS_BIOGEO!$C$77:$C$84</definedName>
    <definedName name="TABsb8_HIVERNAGE_GE" localSheetId="1">[1]STATUTS_BIOGEO!$C$108:$C$112</definedName>
    <definedName name="TABsb8_HIVERNAGE_GE">[2]STATUTS_BIOGEO!$C$108:$C$112</definedName>
    <definedName name="TAXREF_RANG" localSheetId="1">[1]TAXREF!$H$8:$H$55</definedName>
    <definedName name="TAXREF_RANG">[2]TAXREF!$H$8:$H$55</definedName>
    <definedName name="_xlnm.Print_Area" localSheetId="1">'BILAN LISTES'!$B$5:$O$20</definedName>
    <definedName name="_xlnm.Print_Area" localSheetId="0">COUVERTURE!$A$1:$F$9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  <c r="E25" i="5"/>
  <c r="F29" i="5"/>
  <c r="F28" i="5"/>
  <c r="F27" i="5"/>
  <c r="F26" i="5"/>
  <c r="E29" i="5"/>
  <c r="E28" i="5"/>
  <c r="E27" i="5"/>
  <c r="E26" i="5"/>
  <c r="AD6" i="5" l="1"/>
  <c r="AD7" i="5"/>
  <c r="AF7" i="5"/>
  <c r="AG7" i="5" s="1"/>
  <c r="AD8" i="5"/>
  <c r="AD9" i="5"/>
  <c r="AD10" i="5"/>
  <c r="AD11" i="5"/>
  <c r="AD12" i="5"/>
  <c r="AD13" i="5"/>
  <c r="AD14" i="5"/>
  <c r="AG14" i="5"/>
  <c r="AG19" i="5"/>
  <c r="E18" i="5" l="1"/>
  <c r="E17" i="5"/>
  <c r="E16" i="5"/>
  <c r="E15" i="5"/>
  <c r="E13" i="5"/>
  <c r="E12" i="5"/>
  <c r="E11" i="5"/>
  <c r="E10" i="5"/>
  <c r="H7" i="5" s="1"/>
  <c r="E9" i="5"/>
  <c r="E8" i="5"/>
  <c r="E7" i="5"/>
  <c r="E6" i="5"/>
  <c r="X12" i="5"/>
  <c r="Z7" i="5"/>
  <c r="AA7" i="5" s="1"/>
  <c r="Q22" i="5"/>
  <c r="R12" i="5"/>
  <c r="T7" i="5"/>
  <c r="U7" i="5" s="1"/>
  <c r="E22" i="5"/>
  <c r="X7" i="5" l="1"/>
  <c r="AA14" i="5"/>
  <c r="X14" i="5"/>
  <c r="X9" i="5"/>
  <c r="X10" i="5"/>
  <c r="AA19" i="5"/>
  <c r="X8" i="5"/>
  <c r="X11" i="5"/>
  <c r="X13" i="5"/>
  <c r="X6" i="5"/>
  <c r="R7" i="5"/>
  <c r="R14" i="5"/>
  <c r="R13" i="5"/>
  <c r="U14" i="5"/>
  <c r="R8" i="5"/>
  <c r="R9" i="5"/>
  <c r="R10" i="5"/>
  <c r="U19" i="5"/>
  <c r="R11" i="5"/>
  <c r="R6" i="5"/>
  <c r="F14" i="5"/>
  <c r="F8" i="5"/>
  <c r="F13" i="5"/>
  <c r="K14" i="5"/>
  <c r="E14" i="5" s="1"/>
  <c r="F12" i="5" s="1"/>
  <c r="F7" i="5" l="1"/>
  <c r="F11" i="5"/>
  <c r="F10" i="5"/>
  <c r="I7" i="5"/>
  <c r="F9" i="5"/>
  <c r="F6" i="5"/>
  <c r="N7" i="5"/>
  <c r="K22" i="5" l="1"/>
  <c r="K19" i="5"/>
  <c r="E19" i="5" s="1"/>
  <c r="L12" i="5"/>
  <c r="O7" i="5" l="1"/>
  <c r="K20" i="5"/>
  <c r="L14" i="5"/>
  <c r="L13" i="5"/>
  <c r="L7" i="5"/>
  <c r="L10" i="5"/>
  <c r="L8" i="5"/>
  <c r="L11" i="5"/>
  <c r="L9" i="5"/>
  <c r="L6" i="5"/>
  <c r="O14" i="5" l="1"/>
  <c r="E20" i="5"/>
  <c r="O19" i="5"/>
  <c r="I14" i="5" l="1"/>
  <c r="I19" i="5"/>
</calcChain>
</file>

<file path=xl/sharedStrings.xml><?xml version="1.0" encoding="utf-8"?>
<sst xmlns="http://schemas.openxmlformats.org/spreadsheetml/2006/main" count="94" uniqueCount="73">
  <si>
    <t>LC</t>
  </si>
  <si>
    <t>NT</t>
  </si>
  <si>
    <t>NA</t>
  </si>
  <si>
    <t>NAo</t>
  </si>
  <si>
    <t>VU</t>
  </si>
  <si>
    <t>EN</t>
  </si>
  <si>
    <t>RE</t>
  </si>
  <si>
    <t>CR</t>
  </si>
  <si>
    <t>LISTES DE RÉFÉRENCE ET LISTES ROUGES EN RÉGION GRAND EST</t>
  </si>
  <si>
    <t>En danger critique d’extinction (CR)</t>
  </si>
  <si>
    <t>En danger (EN)</t>
  </si>
  <si>
    <t>Vulnérable (VU)</t>
  </si>
  <si>
    <t>Préoccupation mineure  (LC)</t>
  </si>
  <si>
    <t>DD</t>
  </si>
  <si>
    <t>Données insuffisantes (DD)</t>
  </si>
  <si>
    <t>NAi</t>
  </si>
  <si>
    <t>NAr</t>
  </si>
  <si>
    <t>Non applicable (NAo) - Taxon occasionnel, non implanté dans la région étudiée</t>
  </si>
  <si>
    <t>NAnc</t>
  </si>
  <si>
    <t>NE</t>
  </si>
  <si>
    <t>Non évalué (NE)</t>
  </si>
  <si>
    <t>Catégories UICN</t>
  </si>
  <si>
    <t>Nombre
d'espèces</t>
  </si>
  <si>
    <t>Proportion</t>
  </si>
  <si>
    <t>Sous-total Liste rouge</t>
  </si>
  <si>
    <t>Sous-total des taxons évalués</t>
  </si>
  <si>
    <t>Non applicable (NAi) - Taxon introduit dans la période récente (après 1500) dans la région étudiée</t>
  </si>
  <si>
    <t>Non applicable (NAr) - Taxon d'apparition récente (moins de 10 ans) dans la région étudiée</t>
  </si>
  <si>
    <t>Non applicable (NAnc) - Statut d'indigénat non confirmé dans la région étudiée</t>
  </si>
  <si>
    <t>Sous-total des taxons Non applicable (NA)</t>
  </si>
  <si>
    <t>Total des taxons étudiés</t>
  </si>
  <si>
    <t>dont En danger critique d’extinction, présumé disparu (CR*)</t>
  </si>
  <si>
    <t>Bilan statistique (espèces)</t>
  </si>
  <si>
    <t>Éteinte régionalement (RE)</t>
  </si>
  <si>
    <t>Quasi menacée (NT)</t>
  </si>
  <si>
    <t>"</t>
  </si>
  <si>
    <t>TABLE DE SYNTHÈSE
DES LISTES ROUGES 
DU GRAND EST ÉDITÉES</t>
  </si>
  <si>
    <t>Version :  tableur septembre 2023</t>
  </si>
  <si>
    <t>TABLE DE SYNTHÈSE DES LISTES ROUGES DU GRAND EST ÉDITÉES</t>
  </si>
  <si>
    <t>Version : Septembre 2023</t>
  </si>
  <si>
    <t>Graphique inculant NA</t>
  </si>
  <si>
    <t>Graphique excluant NA</t>
  </si>
  <si>
    <t>Mollusques continentaux 
(v1.1 - septembre 2023)</t>
  </si>
  <si>
    <t>GRAPHIQUES DE SYNTHÈSE DES LISTES ROUGES DU GRAND EST ÉDITÉES</t>
  </si>
  <si>
    <t>URL livret</t>
  </si>
  <si>
    <t>URL liste détaillée</t>
  </si>
  <si>
    <t>URL liste tableur</t>
  </si>
  <si>
    <t>https://www.odonat-grandest.fr/telechargements/Listes_rouges/Liste_rouge_Grand_Est_MOLLUSQUES_livret.pdf</t>
  </si>
  <si>
    <t>https://www.odonat-grandest.fr/telechargements/Listes_rouges/Liste_rouge_Grand_Est_MOLLUSQUES_liste.pdf</t>
  </si>
  <si>
    <t>https://www.odonat-grandest.fr/telechargements/Listes_rouges/LISTE_ROUGE_MOLLUSQUES.xlsx</t>
  </si>
  <si>
    <t>TOTAL
(septembre 2023)</t>
  </si>
  <si>
    <t>Amphibiens
(v1.0 - septembre 2023)</t>
  </si>
  <si>
    <t>Reptiles
(v1.0 - septembre 2023)</t>
  </si>
  <si>
    <t>Odonates
(v1.0 - septembre 2023)</t>
  </si>
  <si>
    <t>https://www.odonat-grandest.fr/listes-rouges-grand-est-resultats/</t>
  </si>
  <si>
    <t xml:space="preserve">Mollusques continentaux </t>
  </si>
  <si>
    <t>Reptiles</t>
  </si>
  <si>
    <t>Amphibiens</t>
  </si>
  <si>
    <t>Odonates</t>
  </si>
  <si>
    <t>Bilan statistique (domaines taxinomiques)</t>
  </si>
  <si>
    <t>Nombre
d'espèces évaluées</t>
  </si>
  <si>
    <t>Nombre
d'espèces étudiées</t>
  </si>
  <si>
    <t>TOTAL (septembre 2023)</t>
  </si>
  <si>
    <t>Bilan graphiques : nombre d'espèces selon catégories UICN</t>
  </si>
  <si>
    <t>Bilan graphique : comparaison du nombre d'espèces étudiées
par domaine taxinomique</t>
  </si>
  <si>
    <t>https://www.odonat-grandest.fr/telechargements/Listes_rouges/Liste_rouge_Grand_Est_AMPHIBIENS_livret.pdf</t>
  </si>
  <si>
    <t>https://www.odonat-grandest.fr/telechargements/Listes_rouges/Liste_rouge_Grand_Est_AMPHIBIENS_liste.pdf</t>
  </si>
  <si>
    <t>https://www.odonat-grandest.fr/telechargements/Listes_rouges/LISTE_ROUGE_AMPHIBIA_REPTILIA.xlsx</t>
  </si>
  <si>
    <t>https://www.odonat-grandest.fr/telechargements/Listes_rouges/Liste_rouge_Grand_Est_REPTILES_livret.pdf</t>
  </si>
  <si>
    <t>https://www.odonat-grandest.fr/telechargements/Listes_rouges/Liste_rouge_Grand_Est_REPTILES_liste.pdf</t>
  </si>
  <si>
    <t>https://www.odonat-grandest.fr/telechargements/Listes_rouges/Liste_rouge_Grand_Est_ODONATES_livret.pdf</t>
  </si>
  <si>
    <t>https://www.odonat-grandest.fr/telechargements/Listes_rouges/Liste_rouge_Grand_Est_ODONATES_liste.pdf</t>
  </si>
  <si>
    <t>https://www.odonat-grandest.fr/telechargements/Listes_rouges/LISTE_ROUGE_ODONATES.xlsx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</si>
</sst>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9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30"/>
      <color theme="0"/>
      <name val="Corbel"/>
    </font>
    <font>
      <sz val="12"/>
      <color theme="0"/>
      <name val="Corbel"/>
    </font>
    <font>
      <sz val="20"/>
      <color theme="0"/>
      <name val="Corbel"/>
    </font>
    <font>
      <sz val="12"/>
      <color theme="1"/>
      <name val="Corbel"/>
    </font>
    <font>
      <sz val="12"/>
      <color theme="1" tint="0.34998626667073579"/>
      <name val="Corbel"/>
    </font>
    <font>
      <b/>
      <sz val="12"/>
      <color theme="1"/>
      <name val="Corbel"/>
    </font>
    <font>
      <sz val="14"/>
      <color theme="1"/>
      <name val="Corbel"/>
    </font>
    <font>
      <sz val="50"/>
      <color theme="1" tint="0.34998626667073579"/>
      <name val="Corbel"/>
    </font>
    <font>
      <sz val="20"/>
      <color theme="1" tint="0.34998626667073579"/>
      <name val="Corbe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30"/>
      <color theme="0"/>
      <name val="Calibri (Corps)_x0000_"/>
    </font>
    <font>
      <sz val="30"/>
      <color rgb="FFFFFFFF"/>
      <name val="Corbel"/>
      <family val="2"/>
    </font>
    <font>
      <sz val="2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8" tint="-0.499984740745262"/>
      <name val="Corbel (Corps)_x0000_"/>
    </font>
    <font>
      <sz val="8"/>
      <color theme="8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499984740745262"/>
      <name val="Corbel"/>
      <family val="2"/>
    </font>
    <font>
      <b/>
      <sz val="12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 tint="0.34998626667073579"/>
      <name val="Corbel"/>
    </font>
    <font>
      <sz val="8"/>
      <color theme="2" tint="-0.249977111117893"/>
      <name val="Corbel"/>
    </font>
    <font>
      <b/>
      <sz val="14"/>
      <color theme="2" tint="-0.499984740745262"/>
      <name val="Corbel"/>
    </font>
    <font>
      <sz val="12"/>
      <color theme="2" tint="-0.499984740745262"/>
      <name val="Calibri"/>
      <family val="2"/>
      <scheme val="minor"/>
    </font>
    <font>
      <sz val="6"/>
      <color theme="2" tint="-0.249977111117893"/>
      <name val="Corbel"/>
    </font>
    <font>
      <sz val="10"/>
      <color rgb="FF000000"/>
      <name val="Corbel"/>
    </font>
    <font>
      <b/>
      <sz val="10"/>
      <color theme="2" tint="-0.499984740745262"/>
      <name val="Corbel"/>
    </font>
    <font>
      <b/>
      <sz val="8"/>
      <color theme="2" tint="-0.499984740745262"/>
      <name val="Corbel"/>
    </font>
    <font>
      <b/>
      <sz val="10"/>
      <color rgb="FFFFFFFF"/>
      <name val="Corbel"/>
    </font>
    <font>
      <sz val="10"/>
      <color theme="8"/>
      <name val="Corbel"/>
    </font>
    <font>
      <i/>
      <sz val="8"/>
      <color rgb="FFD31D1B"/>
      <name val="Corbel"/>
    </font>
    <font>
      <b/>
      <sz val="10"/>
      <color rgb="FFD31D1B"/>
      <name val="Corbel"/>
    </font>
    <font>
      <i/>
      <sz val="8"/>
      <color theme="2" tint="-0.499984740745262"/>
      <name val="Corbel"/>
    </font>
    <font>
      <b/>
      <sz val="10"/>
      <name val="Corbel"/>
    </font>
    <font>
      <b/>
      <sz val="10"/>
      <color rgb="FF000000"/>
      <name val="Corbel"/>
    </font>
    <font>
      <sz val="10"/>
      <color theme="1" tint="0.499984740745262"/>
      <name val="Corbel"/>
    </font>
    <font>
      <sz val="11"/>
      <color theme="1"/>
      <name val="Corbel"/>
    </font>
    <font>
      <b/>
      <sz val="10"/>
      <color theme="0"/>
      <name val="Corbel"/>
    </font>
    <font>
      <b/>
      <sz val="10"/>
      <color theme="1"/>
      <name val="Corbel"/>
    </font>
    <font>
      <sz val="10"/>
      <color rgb="FFFFFFFF"/>
      <name val="Corbel"/>
    </font>
    <font>
      <sz val="9"/>
      <color rgb="FF000000"/>
      <name val="Corbel"/>
    </font>
    <font>
      <b/>
      <sz val="10"/>
      <color theme="8" tint="-0.249977111117893"/>
      <name val="Corbel"/>
    </font>
    <font>
      <i/>
      <sz val="8"/>
      <color rgb="FF000000"/>
      <name val="Corbel"/>
    </font>
    <font>
      <i/>
      <sz val="14"/>
      <color theme="0"/>
      <name val="Corbel"/>
    </font>
    <font>
      <sz val="10"/>
      <color theme="2" tint="-0.249977111117893"/>
      <name val="Corbel"/>
    </font>
    <font>
      <sz val="8"/>
      <color rgb="FFD31D1B"/>
      <name val="Corbel"/>
    </font>
    <font>
      <u/>
      <sz val="12"/>
      <color theme="10"/>
      <name val="Calibri"/>
      <family val="2"/>
      <scheme val="minor"/>
    </font>
    <font>
      <b/>
      <sz val="12"/>
      <color rgb="FFC00000"/>
      <name val="Corbel"/>
    </font>
    <font>
      <sz val="14"/>
      <color theme="2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rgb="FF000000"/>
      <name val="Corbe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31D1B"/>
        <bgColor indexed="64"/>
      </patternFill>
    </fill>
    <fill>
      <patternFill patternType="solid">
        <fgColor rgb="FF5A1A63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rgb="FFFBF2CA"/>
        <bgColor indexed="64"/>
      </patternFill>
    </fill>
    <fill>
      <patternFill patternType="solid">
        <fgColor rgb="FF78B74A"/>
        <bgColor indexed="64"/>
      </patternFill>
    </fill>
    <fill>
      <patternFill patternType="solid">
        <fgColor rgb="FFD3D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BF00"/>
        <bgColor indexed="64"/>
      </patternFill>
    </fill>
    <fill>
      <patternFill patternType="solid">
        <fgColor rgb="FF5B5B5B"/>
        <bgColor indexed="64"/>
      </patternFill>
    </fill>
  </fills>
  <borders count="5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/>
      <bottom style="thin">
        <color rgb="FF5B5B5B"/>
      </bottom>
      <diagonal/>
    </border>
    <border>
      <left style="medium">
        <color rgb="FFFFFFFF"/>
      </left>
      <right style="medium">
        <color rgb="FFFFFFFF"/>
      </right>
      <top/>
      <bottom style="thin">
        <color rgb="FF5B5B5B"/>
      </bottom>
      <diagonal/>
    </border>
    <border>
      <left style="thick">
        <color rgb="FFFFFFFF"/>
      </left>
      <right style="thick">
        <color rgb="FFFFFFFF"/>
      </right>
      <top/>
      <bottom style="thin">
        <color rgb="FF5B5B5B"/>
      </bottom>
      <diagonal/>
    </border>
    <border>
      <left style="dashed">
        <color rgb="FFD31D1B"/>
      </left>
      <right/>
      <top style="dashed">
        <color rgb="FFD31D1B"/>
      </top>
      <bottom/>
      <diagonal/>
    </border>
    <border>
      <left/>
      <right style="dashed">
        <color rgb="FFD31D1B"/>
      </right>
      <top style="dashed">
        <color rgb="FFD31D1B"/>
      </top>
      <bottom/>
      <diagonal/>
    </border>
    <border>
      <left style="dashed">
        <color rgb="FFD31D1B"/>
      </left>
      <right/>
      <top/>
      <bottom/>
      <diagonal/>
    </border>
    <border>
      <left/>
      <right style="dashed">
        <color rgb="FFD31D1B"/>
      </right>
      <top/>
      <bottom/>
      <diagonal/>
    </border>
    <border>
      <left style="dashed">
        <color rgb="FFD31D1B"/>
      </left>
      <right/>
      <top/>
      <bottom style="dashed">
        <color rgb="FFD31D1B"/>
      </bottom>
      <diagonal/>
    </border>
    <border>
      <left/>
      <right style="dashed">
        <color rgb="FFD31D1B"/>
      </right>
      <top/>
      <bottom style="dashed">
        <color rgb="FFD31D1B"/>
      </bottom>
      <diagonal/>
    </border>
    <border>
      <left style="thick">
        <color rgb="FFFFFFFF"/>
      </left>
      <right/>
      <top style="thin">
        <color theme="1"/>
      </top>
      <bottom style="thin">
        <color rgb="FF5A1A63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rgb="FF5A1A63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/>
      <right style="dotted">
        <color theme="2" tint="-9.9948118533890809E-2"/>
      </right>
      <top style="dotted">
        <color theme="2" tint="-9.9948118533890809E-2"/>
      </top>
      <bottom/>
      <diagonal/>
    </border>
    <border>
      <left/>
      <right style="dotted">
        <color theme="2" tint="-9.9948118533890809E-2"/>
      </right>
      <top/>
      <bottom/>
      <diagonal/>
    </border>
    <border>
      <left/>
      <right style="dotted">
        <color theme="2" tint="-9.9948118533890809E-2"/>
      </right>
      <top/>
      <bottom style="dotted">
        <color theme="2" tint="-9.9948118533890809E-2"/>
      </bottom>
      <diagonal/>
    </border>
    <border>
      <left/>
      <right style="medium">
        <color rgb="FFFFFFFF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FFFFFF"/>
      </left>
      <right style="medium">
        <color rgb="FFFFFFFF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FFFFFF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rgb="FFFFFFFF"/>
      </left>
      <right/>
      <top/>
      <bottom style="thin">
        <color rgb="FFD31D1B"/>
      </bottom>
      <diagonal/>
    </border>
    <border>
      <left style="thick">
        <color rgb="FFFFFFFF"/>
      </left>
      <right style="thick">
        <color rgb="FFFFFFFF"/>
      </right>
      <top/>
      <bottom style="thin">
        <color rgb="FFD31D1B"/>
      </bottom>
      <diagonal/>
    </border>
    <border>
      <left/>
      <right/>
      <top/>
      <bottom style="thin">
        <color rgb="FFD31D1B"/>
      </bottom>
      <diagonal/>
    </border>
    <border>
      <left style="thick">
        <color rgb="FFFFFFFF"/>
      </left>
      <right/>
      <top style="thin">
        <color rgb="FFD31D1B"/>
      </top>
      <bottom style="thin">
        <color rgb="FFFBBF00"/>
      </bottom>
      <diagonal/>
    </border>
    <border>
      <left style="thick">
        <color rgb="FFFFFFFF"/>
      </left>
      <right style="medium">
        <color rgb="FFFFFFFF"/>
      </right>
      <top style="thin">
        <color rgb="FFD31D1B"/>
      </top>
      <bottom style="thin">
        <color rgb="FFFBBF00"/>
      </bottom>
      <diagonal/>
    </border>
    <border>
      <left style="medium">
        <color rgb="FFFFFFFF"/>
      </left>
      <right/>
      <top style="thin">
        <color rgb="FFD31D1B"/>
      </top>
      <bottom style="thin">
        <color rgb="FFFBBF00"/>
      </bottom>
      <diagonal/>
    </border>
    <border>
      <left style="thick">
        <color rgb="FFFFFFFF"/>
      </left>
      <right/>
      <top style="thin">
        <color rgb="FFFBBF00"/>
      </top>
      <bottom style="thin">
        <color rgb="FFFFED00"/>
      </bottom>
      <diagonal/>
    </border>
    <border>
      <left/>
      <right/>
      <top style="thin">
        <color rgb="FFFBBF00"/>
      </top>
      <bottom style="thin">
        <color rgb="FFFFED00"/>
      </bottom>
      <diagonal/>
    </border>
    <border>
      <left style="thick">
        <color rgb="FFFFFFFF"/>
      </left>
      <right/>
      <top style="thin">
        <color rgb="FFFFED00"/>
      </top>
      <bottom style="thick">
        <color rgb="FFFBF2CA"/>
      </bottom>
      <diagonal/>
    </border>
    <border>
      <left style="thick">
        <color rgb="FFFFFFFF"/>
      </left>
      <right style="thick">
        <color rgb="FFFFFFFF"/>
      </right>
      <top style="thin">
        <color rgb="FFFFED00"/>
      </top>
      <bottom style="thick">
        <color rgb="FFFBF2CA"/>
      </bottom>
      <diagonal/>
    </border>
    <border>
      <left style="thick">
        <color rgb="FFFFFFFF"/>
      </left>
      <right style="thick">
        <color rgb="FFFFFFFF"/>
      </right>
      <top style="thick">
        <color rgb="FFFBF2CA"/>
      </top>
      <bottom style="thin">
        <color rgb="FF78B74A"/>
      </bottom>
      <diagonal/>
    </border>
    <border>
      <left style="thick">
        <color rgb="FFFFFFFF"/>
      </left>
      <right/>
      <top style="thin">
        <color rgb="FF78B74A"/>
      </top>
      <bottom style="thin">
        <color rgb="FFD3D4D5"/>
      </bottom>
      <diagonal/>
    </border>
    <border>
      <left style="thick">
        <color rgb="FFFFFFFF"/>
      </left>
      <right style="thick">
        <color rgb="FFFFFFFF"/>
      </right>
      <top style="thin">
        <color rgb="FF78B74A"/>
      </top>
      <bottom style="thin">
        <color rgb="FFD3D4D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rgb="FFD31D1B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185">
    <xf numFmtId="0" fontId="0" fillId="0" borderId="0" xfId="0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2" borderId="0" xfId="0" applyFont="1" applyFill="1"/>
    <xf numFmtId="0" fontId="6" fillId="0" borderId="0" xfId="0" applyFont="1"/>
    <xf numFmtId="0" fontId="3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indent="1"/>
    </xf>
    <xf numFmtId="0" fontId="15" fillId="4" borderId="0" xfId="2" applyFont="1" applyFill="1" applyAlignment="1">
      <alignment horizontal="left" vertical="center"/>
    </xf>
    <xf numFmtId="0" fontId="16" fillId="4" borderId="0" xfId="2" applyFont="1" applyFill="1" applyAlignment="1">
      <alignment horizontal="left" vertical="center"/>
    </xf>
    <xf numFmtId="0" fontId="15" fillId="4" borderId="0" xfId="2" applyFont="1" applyFill="1" applyAlignment="1">
      <alignment vertical="center" wrapText="1"/>
    </xf>
    <xf numFmtId="0" fontId="14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0" fontId="14" fillId="3" borderId="0" xfId="2" applyFont="1" applyFill="1" applyAlignment="1">
      <alignment vertical="center" wrapText="1"/>
    </xf>
    <xf numFmtId="0" fontId="14" fillId="0" borderId="0" xfId="2" applyFont="1" applyFill="1" applyAlignment="1">
      <alignment horizontal="center" vertical="center" wrapText="1"/>
    </xf>
    <xf numFmtId="0" fontId="12" fillId="10" borderId="0" xfId="2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left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0" fontId="2" fillId="0" borderId="0" xfId="2"/>
    <xf numFmtId="0" fontId="21" fillId="10" borderId="0" xfId="2" applyFont="1" applyFill="1" applyAlignment="1">
      <alignment horizontal="center" vertical="center" wrapText="1"/>
    </xf>
    <xf numFmtId="0" fontId="2" fillId="0" borderId="0" xfId="2" applyAlignment="1">
      <alignment vertical="center"/>
    </xf>
    <xf numFmtId="0" fontId="22" fillId="0" borderId="0" xfId="2" applyFont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22" fillId="10" borderId="0" xfId="2" applyFont="1" applyFill="1" applyAlignment="1">
      <alignment horizontal="center" vertical="center" wrapText="1"/>
    </xf>
    <xf numFmtId="0" fontId="13" fillId="10" borderId="0" xfId="2" applyFont="1" applyFill="1" applyAlignment="1">
      <alignment horizontal="center" vertical="center" wrapText="1"/>
    </xf>
    <xf numFmtId="0" fontId="23" fillId="10" borderId="0" xfId="2" applyFont="1" applyFill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3" fillId="0" borderId="0" xfId="2" applyFont="1"/>
    <xf numFmtId="0" fontId="13" fillId="10" borderId="0" xfId="2" applyFont="1" applyFill="1" applyBorder="1" applyAlignment="1">
      <alignment horizontal="center" vertical="center" wrapText="1"/>
    </xf>
    <xf numFmtId="0" fontId="25" fillId="10" borderId="0" xfId="2" applyFont="1" applyFill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10" borderId="0" xfId="2" applyFont="1" applyFill="1" applyBorder="1" applyAlignment="1">
      <alignment horizontal="center" vertical="center" wrapText="1"/>
    </xf>
    <xf numFmtId="9" fontId="29" fillId="10" borderId="22" xfId="3" applyNumberFormat="1" applyFont="1" applyFill="1" applyBorder="1" applyAlignment="1">
      <alignment horizontal="center" vertical="center" wrapText="1"/>
    </xf>
    <xf numFmtId="9" fontId="29" fillId="10" borderId="23" xfId="3" applyNumberFormat="1" applyFont="1" applyFill="1" applyBorder="1" applyAlignment="1">
      <alignment horizontal="center" vertical="center" wrapText="1"/>
    </xf>
    <xf numFmtId="9" fontId="29" fillId="10" borderId="24" xfId="2" applyNumberFormat="1" applyFont="1" applyFill="1" applyBorder="1" applyAlignment="1">
      <alignment horizontal="center" vertical="center" wrapText="1"/>
    </xf>
    <xf numFmtId="9" fontId="29" fillId="10" borderId="25" xfId="2" applyNumberFormat="1" applyFont="1" applyFill="1" applyBorder="1" applyAlignment="1">
      <alignment horizontal="center" vertical="center" wrapText="1"/>
    </xf>
    <xf numFmtId="9" fontId="29" fillId="0" borderId="25" xfId="2" applyNumberFormat="1" applyFont="1" applyBorder="1" applyAlignment="1">
      <alignment horizontal="center" vertical="center"/>
    </xf>
    <xf numFmtId="9" fontId="29" fillId="10" borderId="26" xfId="2" applyNumberFormat="1" applyFont="1" applyFill="1" applyBorder="1" applyAlignment="1">
      <alignment horizontal="center" vertical="center" wrapText="1"/>
    </xf>
    <xf numFmtId="9" fontId="29" fillId="10" borderId="20" xfId="3" applyNumberFormat="1" applyFont="1" applyFill="1" applyBorder="1" applyAlignment="1">
      <alignment horizontal="center" vertical="center" wrapText="1"/>
    </xf>
    <xf numFmtId="9" fontId="29" fillId="10" borderId="3" xfId="3" applyNumberFormat="1" applyFont="1" applyFill="1" applyBorder="1" applyAlignment="1">
      <alignment horizontal="center" vertical="center" wrapText="1"/>
    </xf>
    <xf numFmtId="9" fontId="32" fillId="10" borderId="32" xfId="3" applyNumberFormat="1" applyFont="1" applyFill="1" applyBorder="1" applyAlignment="1">
      <alignment horizontal="center" vertical="center" wrapText="1"/>
    </xf>
    <xf numFmtId="9" fontId="29" fillId="10" borderId="35" xfId="3" applyNumberFormat="1" applyFont="1" applyFill="1" applyBorder="1" applyAlignment="1">
      <alignment horizontal="center" vertical="center" wrapText="1"/>
    </xf>
    <xf numFmtId="9" fontId="29" fillId="10" borderId="37" xfId="3" applyNumberFormat="1" applyFont="1" applyFill="1" applyBorder="1" applyAlignment="1">
      <alignment horizontal="center" vertical="center" wrapText="1"/>
    </xf>
    <xf numFmtId="0" fontId="33" fillId="10" borderId="21" xfId="2" applyFont="1" applyFill="1" applyBorder="1" applyAlignment="1">
      <alignment horizontal="center" vertical="center" wrapText="1"/>
    </xf>
    <xf numFmtId="49" fontId="35" fillId="0" borderId="2" xfId="2" applyNumberFormat="1" applyFont="1" applyFill="1" applyBorder="1" applyAlignment="1">
      <alignment horizontal="center" vertical="center" wrapText="1"/>
    </xf>
    <xf numFmtId="49" fontId="29" fillId="0" borderId="3" xfId="2" applyNumberFormat="1" applyFont="1" applyFill="1" applyBorder="1" applyAlignment="1">
      <alignment horizontal="center" vertical="center" wrapText="1"/>
    </xf>
    <xf numFmtId="0" fontId="36" fillId="5" borderId="4" xfId="2" applyFont="1" applyFill="1" applyBorder="1" applyAlignment="1">
      <alignment horizontal="center" vertical="center"/>
    </xf>
    <xf numFmtId="0" fontId="33" fillId="10" borderId="21" xfId="2" applyFont="1" applyFill="1" applyBorder="1" applyAlignment="1">
      <alignment horizontal="left" vertical="center" wrapText="1" indent="1"/>
    </xf>
    <xf numFmtId="9" fontId="37" fillId="10" borderId="0" xfId="3" applyNumberFormat="1" applyFont="1" applyFill="1" applyBorder="1" applyAlignment="1">
      <alignment horizontal="center" vertical="center" wrapText="1"/>
    </xf>
    <xf numFmtId="0" fontId="33" fillId="10" borderId="1" xfId="2" applyFont="1" applyFill="1" applyBorder="1" applyAlignment="1">
      <alignment horizontal="left" vertical="center" wrapText="1" indent="1"/>
    </xf>
    <xf numFmtId="0" fontId="33" fillId="10" borderId="2" xfId="2" applyFont="1" applyFill="1" applyBorder="1" applyAlignment="1">
      <alignment horizontal="center" vertical="center" wrapText="1"/>
    </xf>
    <xf numFmtId="0" fontId="40" fillId="10" borderId="31" xfId="2" applyFont="1" applyFill="1" applyBorder="1" applyAlignment="1">
      <alignment horizontal="left" vertical="center" wrapText="1" indent="1"/>
    </xf>
    <xf numFmtId="0" fontId="40" fillId="10" borderId="30" xfId="2" applyFont="1" applyFill="1" applyBorder="1" applyAlignment="1">
      <alignment horizontal="center" vertical="center" wrapText="1"/>
    </xf>
    <xf numFmtId="0" fontId="36" fillId="11" borderId="5" xfId="2" applyFont="1" applyFill="1" applyBorder="1" applyAlignment="1">
      <alignment horizontal="center" vertical="center"/>
    </xf>
    <xf numFmtId="0" fontId="33" fillId="10" borderId="33" xfId="2" applyFont="1" applyFill="1" applyBorder="1" applyAlignment="1">
      <alignment horizontal="left" vertical="center" wrapText="1" indent="1"/>
    </xf>
    <xf numFmtId="0" fontId="33" fillId="10" borderId="34" xfId="2" applyFont="1" applyFill="1" applyBorder="1" applyAlignment="1">
      <alignment horizontal="center" vertical="center" wrapText="1"/>
    </xf>
    <xf numFmtId="0" fontId="36" fillId="6" borderId="5" xfId="2" applyFont="1" applyFill="1" applyBorder="1" applyAlignment="1">
      <alignment horizontal="center" vertical="center"/>
    </xf>
    <xf numFmtId="0" fontId="33" fillId="10" borderId="36" xfId="2" applyFont="1" applyFill="1" applyBorder="1" applyAlignment="1">
      <alignment horizontal="left" vertical="center" wrapText="1" indent="1"/>
    </xf>
    <xf numFmtId="0" fontId="33" fillId="10" borderId="36" xfId="2" applyFont="1" applyFill="1" applyBorder="1" applyAlignment="1">
      <alignment horizontal="center" vertical="center" wrapText="1"/>
    </xf>
    <xf numFmtId="0" fontId="41" fillId="7" borderId="5" xfId="2" applyFont="1" applyFill="1" applyBorder="1" applyAlignment="1">
      <alignment horizontal="center" vertical="center"/>
    </xf>
    <xf numFmtId="0" fontId="42" fillId="10" borderId="6" xfId="2" applyFont="1" applyFill="1" applyBorder="1" applyAlignment="1">
      <alignment vertical="center" wrapText="1"/>
    </xf>
    <xf numFmtId="9" fontId="43" fillId="10" borderId="7" xfId="3" applyNumberFormat="1" applyFont="1" applyFill="1" applyBorder="1" applyAlignment="1">
      <alignment vertical="center" wrapText="1"/>
    </xf>
    <xf numFmtId="0" fontId="36" fillId="8" borderId="5" xfId="2" applyFont="1" applyFill="1" applyBorder="1" applyAlignment="1">
      <alignment horizontal="center" vertical="center"/>
    </xf>
    <xf numFmtId="0" fontId="42" fillId="10" borderId="0" xfId="2" applyFont="1" applyFill="1" applyBorder="1" applyAlignment="1">
      <alignment horizontal="center" vertical="center" wrapText="1"/>
    </xf>
    <xf numFmtId="164" fontId="43" fillId="10" borderId="0" xfId="3" applyNumberFormat="1" applyFont="1" applyFill="1" applyBorder="1" applyAlignment="1">
      <alignment horizontal="center" vertical="center" wrapText="1"/>
    </xf>
    <xf numFmtId="0" fontId="41" fillId="9" borderId="8" xfId="2" applyFont="1" applyFill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5" fillId="10" borderId="0" xfId="2" applyFont="1" applyFill="1" applyBorder="1" applyAlignment="1">
      <alignment horizontal="center" vertical="center"/>
    </xf>
    <xf numFmtId="164" fontId="45" fillId="10" borderId="0" xfId="3" applyNumberFormat="1" applyFont="1" applyFill="1" applyBorder="1" applyAlignment="1">
      <alignment horizontal="center" vertical="center" wrapText="1"/>
    </xf>
    <xf numFmtId="0" fontId="46" fillId="0" borderId="0" xfId="2" applyFont="1" applyAlignment="1">
      <alignment vertical="center"/>
    </xf>
    <xf numFmtId="0" fontId="47" fillId="12" borderId="9" xfId="2" applyFont="1" applyFill="1" applyBorder="1" applyAlignment="1">
      <alignment horizontal="center" vertical="center"/>
    </xf>
    <xf numFmtId="0" fontId="48" fillId="10" borderId="6" xfId="2" applyFont="1" applyFill="1" applyBorder="1" applyAlignment="1">
      <alignment horizontal="left" vertical="center" wrapText="1" indent="1"/>
    </xf>
    <xf numFmtId="0" fontId="48" fillId="10" borderId="10" xfId="2" applyFont="1" applyFill="1" applyBorder="1" applyAlignment="1">
      <alignment horizontal="center" vertical="center" wrapText="1"/>
    </xf>
    <xf numFmtId="164" fontId="49" fillId="10" borderId="0" xfId="3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48" fillId="10" borderId="11" xfId="2" applyFont="1" applyFill="1" applyBorder="1" applyAlignment="1">
      <alignment horizontal="left" vertical="center" wrapText="1" indent="1"/>
    </xf>
    <xf numFmtId="0" fontId="48" fillId="10" borderId="12" xfId="2" applyFont="1" applyFill="1" applyBorder="1" applyAlignment="1">
      <alignment horizontal="center" vertical="center" wrapText="1"/>
    </xf>
    <xf numFmtId="0" fontId="36" fillId="12" borderId="9" xfId="2" applyFont="1" applyFill="1" applyBorder="1" applyAlignment="1">
      <alignment horizontal="center" vertical="center"/>
    </xf>
    <xf numFmtId="0" fontId="41" fillId="10" borderId="13" xfId="2" applyFont="1" applyFill="1" applyBorder="1" applyAlignment="1">
      <alignment horizontal="right" vertical="center" wrapText="1" indent="1"/>
    </xf>
    <xf numFmtId="0" fontId="46" fillId="10" borderId="13" xfId="2" applyFont="1" applyFill="1" applyBorder="1" applyAlignment="1">
      <alignment horizontal="center" vertical="center" wrapText="1"/>
    </xf>
    <xf numFmtId="0" fontId="41" fillId="10" borderId="0" xfId="2" applyFont="1" applyFill="1" applyBorder="1" applyAlignment="1">
      <alignment horizontal="right" vertical="center" wrapText="1" indent="1"/>
    </xf>
    <xf numFmtId="0" fontId="46" fillId="10" borderId="0" xfId="2" applyFont="1" applyFill="1" applyBorder="1" applyAlignment="1">
      <alignment horizontal="center" vertical="center" wrapText="1"/>
    </xf>
    <xf numFmtId="0" fontId="46" fillId="10" borderId="0" xfId="2" applyFont="1" applyFill="1" applyAlignment="1">
      <alignment horizontal="center" vertical="center" wrapText="1"/>
    </xf>
    <xf numFmtId="0" fontId="50" fillId="10" borderId="0" xfId="2" applyFont="1" applyFill="1" applyBorder="1" applyAlignment="1">
      <alignment horizontal="left" vertical="top" wrapText="1"/>
    </xf>
    <xf numFmtId="0" fontId="51" fillId="10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46" fillId="10" borderId="0" xfId="2" applyFont="1" applyFill="1" applyBorder="1" applyAlignment="1">
      <alignment horizontal="left" vertical="center" wrapText="1"/>
    </xf>
    <xf numFmtId="0" fontId="52" fillId="10" borderId="27" xfId="2" applyFont="1" applyFill="1" applyBorder="1" applyAlignment="1">
      <alignment horizontal="center" vertical="center"/>
    </xf>
    <xf numFmtId="0" fontId="52" fillId="10" borderId="28" xfId="2" applyFont="1" applyFill="1" applyBorder="1" applyAlignment="1">
      <alignment horizontal="left" vertical="center" wrapText="1"/>
    </xf>
    <xf numFmtId="0" fontId="52" fillId="10" borderId="29" xfId="2" applyFont="1" applyFill="1" applyBorder="1" applyAlignment="1">
      <alignment horizontal="center" vertical="center" wrapText="1"/>
    </xf>
    <xf numFmtId="0" fontId="9" fillId="10" borderId="0" xfId="2" applyFont="1" applyFill="1" applyAlignment="1">
      <alignment horizontal="center" vertical="center" wrapText="1"/>
    </xf>
    <xf numFmtId="0" fontId="8" fillId="0" borderId="0" xfId="2" applyFont="1"/>
    <xf numFmtId="0" fontId="33" fillId="10" borderId="39" xfId="2" applyFont="1" applyFill="1" applyBorder="1" applyAlignment="1">
      <alignment horizontal="left" vertical="center" wrapText="1" indent="1"/>
    </xf>
    <xf numFmtId="0" fontId="33" fillId="10" borderId="39" xfId="2" applyFont="1" applyFill="1" applyBorder="1" applyAlignment="1">
      <alignment horizontal="center" vertical="center" wrapText="1"/>
    </xf>
    <xf numFmtId="9" fontId="29" fillId="10" borderId="38" xfId="3" applyNumberFormat="1" applyFont="1" applyFill="1" applyBorder="1" applyAlignment="1">
      <alignment horizontal="center" vertical="center" wrapText="1"/>
    </xf>
    <xf numFmtId="0" fontId="33" fillId="10" borderId="40" xfId="2" applyFont="1" applyFill="1" applyBorder="1" applyAlignment="1">
      <alignment horizontal="left" vertical="center" wrapText="1" indent="1"/>
    </xf>
    <xf numFmtId="0" fontId="33" fillId="10" borderId="40" xfId="2" applyFont="1" applyFill="1" applyBorder="1" applyAlignment="1">
      <alignment horizontal="center" vertical="center" wrapText="1"/>
    </xf>
    <xf numFmtId="9" fontId="29" fillId="10" borderId="40" xfId="3" applyNumberFormat="1" applyFont="1" applyFill="1" applyBorder="1" applyAlignment="1">
      <alignment horizontal="center" vertical="center" wrapText="1"/>
    </xf>
    <xf numFmtId="0" fontId="33" fillId="10" borderId="42" xfId="2" applyFont="1" applyFill="1" applyBorder="1" applyAlignment="1">
      <alignment horizontal="left" vertical="center" wrapText="1" indent="1"/>
    </xf>
    <xf numFmtId="0" fontId="33" fillId="10" borderId="42" xfId="2" applyFont="1" applyFill="1" applyBorder="1" applyAlignment="1">
      <alignment horizontal="center" vertical="center" wrapText="1"/>
    </xf>
    <xf numFmtId="9" fontId="29" fillId="10" borderId="41" xfId="3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2" fillId="0" borderId="0" xfId="2" applyFill="1"/>
    <xf numFmtId="0" fontId="2" fillId="0" borderId="0" xfId="2" applyFill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0" applyFont="1" applyFill="1" applyAlignment="1">
      <alignment horizontal="left" vertical="center" wrapText="1" indent="1"/>
    </xf>
    <xf numFmtId="0" fontId="0" fillId="2" borderId="0" xfId="0" applyFill="1" applyAlignment="1">
      <alignment vertical="center"/>
    </xf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0" fontId="55" fillId="2" borderId="0" xfId="0" applyFont="1" applyFill="1" applyAlignment="1">
      <alignment vertical="center" wrapText="1"/>
    </xf>
    <xf numFmtId="164" fontId="24" fillId="10" borderId="0" xfId="3" applyNumberFormat="1" applyFont="1" applyFill="1" applyBorder="1" applyAlignment="1">
      <alignment horizontal="center" vertical="top" wrapText="1"/>
    </xf>
    <xf numFmtId="49" fontId="38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9" fontId="53" fillId="10" borderId="0" xfId="3" applyNumberFormat="1" applyFont="1" applyFill="1" applyBorder="1" applyAlignment="1">
      <alignment horizontal="center" vertical="center" wrapText="1"/>
    </xf>
    <xf numFmtId="9" fontId="43" fillId="10" borderId="0" xfId="3" applyNumberFormat="1" applyFont="1" applyFill="1" applyBorder="1" applyAlignment="1">
      <alignment vertical="center" wrapText="1"/>
    </xf>
    <xf numFmtId="9" fontId="29" fillId="10" borderId="0" xfId="3" applyNumberFormat="1" applyFont="1" applyFill="1" applyBorder="1" applyAlignment="1">
      <alignment horizontal="center" vertical="center" wrapText="1"/>
    </xf>
    <xf numFmtId="9" fontId="29" fillId="10" borderId="0" xfId="2" applyNumberFormat="1" applyFont="1" applyFill="1" applyBorder="1" applyAlignment="1">
      <alignment horizontal="center" vertical="center" wrapText="1"/>
    </xf>
    <xf numFmtId="9" fontId="29" fillId="0" borderId="0" xfId="2" applyNumberFormat="1" applyFont="1" applyBorder="1" applyAlignment="1">
      <alignment horizontal="center" vertical="center"/>
    </xf>
    <xf numFmtId="0" fontId="56" fillId="10" borderId="44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44" xfId="0" applyFill="1" applyBorder="1"/>
    <xf numFmtId="0" fontId="54" fillId="2" borderId="48" xfId="4" applyFill="1" applyBorder="1" applyAlignment="1">
      <alignment horizontal="left" vertical="center" wrapText="1" indent="1"/>
    </xf>
    <xf numFmtId="0" fontId="54" fillId="2" borderId="47" xfId="4" applyFill="1" applyBorder="1" applyAlignment="1">
      <alignment horizontal="left" vertical="center" wrapText="1" indent="1"/>
    </xf>
    <xf numFmtId="0" fontId="2" fillId="0" borderId="0" xfId="2" applyFill="1" applyBorder="1"/>
    <xf numFmtId="0" fontId="2" fillId="0" borderId="0" xfId="2" applyFill="1" applyAlignment="1">
      <alignment wrapText="1"/>
    </xf>
    <xf numFmtId="0" fontId="2" fillId="0" borderId="0" xfId="2" applyFont="1" applyFill="1"/>
    <xf numFmtId="0" fontId="57" fillId="3" borderId="44" xfId="2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2" fillId="0" borderId="0" xfId="2" applyBorder="1" applyAlignment="1">
      <alignment vertical="center"/>
    </xf>
    <xf numFmtId="0" fontId="26" fillId="0" borderId="0" xfId="2" applyFont="1" applyBorder="1" applyAlignment="1">
      <alignment vertical="center"/>
    </xf>
    <xf numFmtId="0" fontId="27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" fillId="0" borderId="0" xfId="2" applyFill="1" applyBorder="1" applyAlignment="1">
      <alignment vertical="center"/>
    </xf>
    <xf numFmtId="0" fontId="26" fillId="0" borderId="0" xfId="2" applyFont="1" applyFill="1" applyAlignment="1">
      <alignment vertical="center"/>
    </xf>
    <xf numFmtId="0" fontId="58" fillId="1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3" fillId="0" borderId="0" xfId="2" applyFont="1" applyFill="1" applyBorder="1"/>
    <xf numFmtId="0" fontId="26" fillId="0" borderId="0" xfId="2" applyFont="1" applyFill="1" applyBorder="1" applyAlignment="1">
      <alignment vertical="center"/>
    </xf>
    <xf numFmtId="0" fontId="58" fillId="10" borderId="11" xfId="2" applyFont="1" applyFill="1" applyBorder="1" applyAlignment="1">
      <alignment horizontal="left" vertical="center" wrapText="1" indent="1"/>
    </xf>
    <xf numFmtId="0" fontId="31" fillId="10" borderId="45" xfId="2" applyFont="1" applyFill="1" applyBorder="1" applyAlignment="1">
      <alignment horizontal="center" vertical="center" wrapText="1"/>
    </xf>
    <xf numFmtId="0" fontId="31" fillId="10" borderId="43" xfId="2" applyFont="1" applyFill="1" applyBorder="1" applyAlignment="1">
      <alignment horizontal="center" vertical="center" wrapText="1"/>
    </xf>
    <xf numFmtId="0" fontId="31" fillId="10" borderId="46" xfId="2" applyFont="1" applyFill="1" applyBorder="1" applyAlignment="1">
      <alignment horizontal="center" vertical="center" wrapText="1"/>
    </xf>
    <xf numFmtId="49" fontId="38" fillId="0" borderId="49" xfId="2" applyNumberFormat="1" applyFont="1" applyFill="1" applyBorder="1" applyAlignment="1">
      <alignment horizontal="center" wrapText="1"/>
    </xf>
    <xf numFmtId="0" fontId="39" fillId="10" borderId="14" xfId="2" applyFont="1" applyFill="1" applyBorder="1" applyAlignment="1">
      <alignment horizontal="center" vertical="center" wrapText="1"/>
    </xf>
    <xf numFmtId="0" fontId="39" fillId="10" borderId="16" xfId="2" applyFont="1" applyFill="1" applyBorder="1" applyAlignment="1">
      <alignment horizontal="center" vertical="center" wrapText="1"/>
    </xf>
    <xf numFmtId="0" fontId="39" fillId="10" borderId="18" xfId="2" applyFont="1" applyFill="1" applyBorder="1" applyAlignment="1">
      <alignment horizontal="center" vertical="center" wrapText="1"/>
    </xf>
    <xf numFmtId="9" fontId="53" fillId="10" borderId="15" xfId="3" applyNumberFormat="1" applyFont="1" applyFill="1" applyBorder="1" applyAlignment="1">
      <alignment horizontal="center" vertical="center" wrapText="1"/>
    </xf>
    <xf numFmtId="9" fontId="53" fillId="10" borderId="17" xfId="3" applyNumberFormat="1" applyFont="1" applyFill="1" applyBorder="1" applyAlignment="1">
      <alignment horizontal="center" vertical="center" wrapText="1"/>
    </xf>
    <xf numFmtId="9" fontId="53" fillId="10" borderId="19" xfId="3" applyNumberFormat="1" applyFont="1" applyFill="1" applyBorder="1" applyAlignment="1">
      <alignment horizontal="center" vertical="center" wrapText="1"/>
    </xf>
    <xf numFmtId="164" fontId="24" fillId="10" borderId="0" xfId="3" applyNumberFormat="1" applyFont="1" applyFill="1" applyBorder="1" applyAlignment="1">
      <alignment horizontal="center" vertical="top" wrapText="1"/>
    </xf>
    <xf numFmtId="0" fontId="14" fillId="3" borderId="45" xfId="2" applyFont="1" applyFill="1" applyBorder="1" applyAlignment="1">
      <alignment horizontal="center" vertical="center" wrapText="1"/>
    </xf>
    <xf numFmtId="0" fontId="14" fillId="3" borderId="43" xfId="2" applyFont="1" applyFill="1" applyBorder="1" applyAlignment="1">
      <alignment horizontal="center" vertical="center" wrapText="1"/>
    </xf>
    <xf numFmtId="0" fontId="14" fillId="3" borderId="46" xfId="2" applyFont="1" applyFill="1" applyBorder="1" applyAlignment="1">
      <alignment horizontal="center" vertical="center" wrapText="1"/>
    </xf>
    <xf numFmtId="49" fontId="38" fillId="0" borderId="0" xfId="2" applyNumberFormat="1" applyFont="1" applyFill="1" applyBorder="1" applyAlignment="1">
      <alignment horizontal="center" wrapText="1"/>
    </xf>
    <xf numFmtId="49" fontId="34" fillId="0" borderId="0" xfId="2" applyNumberFormat="1" applyFont="1" applyFill="1" applyBorder="1" applyAlignment="1">
      <alignment horizontal="left" vertical="center"/>
    </xf>
    <xf numFmtId="49" fontId="34" fillId="0" borderId="1" xfId="2" applyNumberFormat="1" applyFont="1" applyFill="1" applyBorder="1" applyAlignment="1">
      <alignment horizontal="left" vertical="center"/>
    </xf>
    <xf numFmtId="0" fontId="36" fillId="4" borderId="5" xfId="2" applyFont="1" applyFill="1" applyBorder="1" applyAlignment="1">
      <alignment horizontal="center" vertical="center"/>
    </xf>
  </cellXfs>
  <cellStyles count="5">
    <cellStyle name="Lien hypertexte" xfId="4" builtinId="8"/>
    <cellStyle name="Normal" xfId="0" builtinId="0"/>
    <cellStyle name="Normal 2" xfId="1"/>
    <cellStyle name="Normal 3" xfId="2"/>
    <cellStyle name="Pourcentage 2" xfId="3"/>
  </cellStyles>
  <dxfs count="0"/>
  <tableStyles count="0" defaultTableStyle="TableStyleMedium2" defaultPivotStyle="PivotStyleLight16"/>
  <colors>
    <mruColors>
      <color rgb="FFFF6826"/>
      <color rgb="FFFF3BE3"/>
      <color rgb="FF62C4BD"/>
      <color rgb="FF00787E"/>
      <color rgb="FF5B5B5B"/>
      <color rgb="FFD3D4D5"/>
      <color rgb="FF78B74A"/>
      <color rgb="FFFBF2CA"/>
      <color rgb="FFFFED00"/>
      <color rgb="FFFBB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layout>
                <c:manualLayout>
                  <c:x val="-8.7238576277666028E-17"/>
                  <c:y val="-2.735371639903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LISTES'!$K$6,'BILAN LISTES'!$K$7,'BILAN LISTES'!$K$9:$K$10,'BILAN LISTES'!$K$11:$K$13,'BILAN LISTES'!$K$19)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  <c:pt idx="5">
                  <c:v>123</c:v>
                </c:pt>
                <c:pt idx="6">
                  <c:v>42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7353716399037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LISTES'!$K$6,'BILAN LISTES'!$K$7,'BILAN LISTES'!$K$9:$K$10,'BILAN LISTES'!$K$11:$K$13,'BILAN LISTES'!$K$19)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  <c:pt idx="5">
                  <c:v>123</c:v>
                </c:pt>
                <c:pt idx="6">
                  <c:v>42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LISTES'!$Q$6,'BILAN LISTES'!$Q$7,'BILAN LISTES'!$Q$9:$Q$10,'BILAN LISTES'!$Q$11:$Q$13)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LISTES'!$Q$6,'BILAN LISTES'!$Q$7,'BILAN LISTES'!$Q$9:$Q$10,'BILAN LISTES'!$Q$11:$Q$13)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1623931623932"/>
          <c:y val="2.8154273504273509E-2"/>
          <c:w val="0.75236773504273502"/>
          <c:h val="0.75236773504273502"/>
        </c:manualLayout>
      </c:layout>
      <c:pieChart>
        <c:varyColors val="1"/>
        <c:ser>
          <c:idx val="0"/>
          <c:order val="0"/>
          <c:tx>
            <c:strRef>
              <c:f>'BILAN LISTES'!$E$26:$E$29</c:f>
              <c:strCache>
                <c:ptCount val="4"/>
                <c:pt idx="0">
                  <c:v>206</c:v>
                </c:pt>
                <c:pt idx="1">
                  <c:v>11</c:v>
                </c:pt>
                <c:pt idx="2">
                  <c:v>19</c:v>
                </c:pt>
                <c:pt idx="3">
                  <c:v>70</c:v>
                </c:pt>
              </c:strCache>
            </c:strRef>
          </c:tx>
          <c:dPt>
            <c:idx val="0"/>
            <c:bubble3D val="0"/>
            <c:spPr>
              <a:solidFill>
                <a:srgbClr val="FF3BE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5-2542-B4CE-4954AD99ABBB}"/>
              </c:ext>
            </c:extLst>
          </c:dPt>
          <c:dPt>
            <c:idx val="1"/>
            <c:bubble3D val="0"/>
            <c:spPr>
              <a:solidFill>
                <a:srgbClr val="62C4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5-2542-B4CE-4954AD99ABBB}"/>
              </c:ext>
            </c:extLst>
          </c:dPt>
          <c:dPt>
            <c:idx val="2"/>
            <c:bubble3D val="0"/>
            <c:spPr>
              <a:solidFill>
                <a:srgbClr val="0078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5-2542-B4CE-4954AD99ABBB}"/>
              </c:ext>
            </c:extLst>
          </c:dPt>
          <c:dPt>
            <c:idx val="3"/>
            <c:bubble3D val="0"/>
            <c:spPr>
              <a:solidFill>
                <a:srgbClr val="FF68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5-2542-B4CE-4954AD99ABBB}"/>
              </c:ext>
            </c:extLst>
          </c:dPt>
          <c:dLbls>
            <c:dLbl>
              <c:idx val="0"/>
              <c:layout>
                <c:manualLayout>
                  <c:x val="-0.14701717760335742"/>
                  <c:y val="-0.231972150211754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80555555555554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25-2542-B4CE-4954AD99ABBB}"/>
                </c:ext>
              </c:extLst>
            </c:dLbl>
            <c:dLbl>
              <c:idx val="1"/>
              <c:layout>
                <c:manualLayout>
                  <c:x val="-4.5023024590403861E-3"/>
                  <c:y val="7.94721359190613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25-2542-B4CE-4954AD99ABBB}"/>
                </c:ext>
              </c:extLst>
            </c:dLbl>
            <c:dLbl>
              <c:idx val="2"/>
              <c:layout>
                <c:manualLayout>
                  <c:x val="8.141132478632478E-3"/>
                  <c:y val="-0.176062072649572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67200312758956"/>
                      <c:h val="0.105954272276432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F25-2542-B4CE-4954AD99ABBB}"/>
                </c:ext>
              </c:extLst>
            </c:dLbl>
            <c:dLbl>
              <c:idx val="3"/>
              <c:layout>
                <c:manualLayout>
                  <c:x val="0.20258216035347368"/>
                  <c:y val="0.155957099053442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5822397200351"/>
                      <c:h val="9.70833333333333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F25-2542-B4CE-4954AD99AB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'BILAN LISTES'!$C$26:$C$29</c:f>
              <c:strCache>
                <c:ptCount val="4"/>
                <c:pt idx="0">
                  <c:v>Mollusques continentaux </c:v>
                </c:pt>
                <c:pt idx="1">
                  <c:v>Reptiles</c:v>
                </c:pt>
                <c:pt idx="2">
                  <c:v>Amphibiens</c:v>
                </c:pt>
                <c:pt idx="3">
                  <c:v>Odonates</c:v>
                </c:pt>
              </c:strCache>
            </c:strRef>
          </c:cat>
          <c:val>
            <c:numRef>
              <c:f>'BILAN LISTES'!$E$26:$E$29</c:f>
              <c:numCache>
                <c:formatCode>General</c:formatCode>
                <c:ptCount val="4"/>
                <c:pt idx="0">
                  <c:v>206</c:v>
                </c:pt>
                <c:pt idx="1">
                  <c:v>11</c:v>
                </c:pt>
                <c:pt idx="2">
                  <c:v>19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25-2542-B4CE-4954AD99A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61564393657746"/>
          <c:y val="0.78923741179026463"/>
          <c:w val="0.7092240004817888"/>
          <c:h val="0.18252657964428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81623931623932"/>
          <c:y val="2.8154273504273509E-2"/>
          <c:w val="0.75236773504273502"/>
          <c:h val="0.75236773504273502"/>
        </c:manualLayout>
      </c:layout>
      <c:pieChart>
        <c:varyColors val="1"/>
        <c:ser>
          <c:idx val="0"/>
          <c:order val="0"/>
          <c:tx>
            <c:strRef>
              <c:f>'BILAN LISTES'!$F$26:$F$29</c:f>
              <c:strCache>
                <c:ptCount val="4"/>
                <c:pt idx="0">
                  <c:v>240</c:v>
                </c:pt>
                <c:pt idx="1">
                  <c:v>13</c:v>
                </c:pt>
                <c:pt idx="2">
                  <c:v>20</c:v>
                </c:pt>
                <c:pt idx="3">
                  <c:v>72</c:v>
                </c:pt>
              </c:strCache>
            </c:strRef>
          </c:tx>
          <c:dPt>
            <c:idx val="0"/>
            <c:bubble3D val="0"/>
            <c:spPr>
              <a:solidFill>
                <a:srgbClr val="FF3BE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5-2542-B4CE-4954AD99ABBB}"/>
              </c:ext>
            </c:extLst>
          </c:dPt>
          <c:dPt>
            <c:idx val="1"/>
            <c:bubble3D val="0"/>
            <c:spPr>
              <a:solidFill>
                <a:srgbClr val="62C4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5-2542-B4CE-4954AD99ABBB}"/>
              </c:ext>
            </c:extLst>
          </c:dPt>
          <c:dPt>
            <c:idx val="2"/>
            <c:bubble3D val="0"/>
            <c:spPr>
              <a:solidFill>
                <a:srgbClr val="00787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5-2542-B4CE-4954AD99ABBB}"/>
              </c:ext>
            </c:extLst>
          </c:dPt>
          <c:dPt>
            <c:idx val="3"/>
            <c:bubble3D val="0"/>
            <c:spPr>
              <a:solidFill>
                <a:srgbClr val="FF68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5-2542-B4CE-4954AD99ABBB}"/>
              </c:ext>
            </c:extLst>
          </c:dPt>
          <c:dLbls>
            <c:dLbl>
              <c:idx val="0"/>
              <c:layout>
                <c:manualLayout>
                  <c:x val="-0.14701717760335742"/>
                  <c:y val="-0.231972150211754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80555555555554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25-2542-B4CE-4954AD99ABBB}"/>
                </c:ext>
              </c:extLst>
            </c:dLbl>
            <c:dLbl>
              <c:idx val="1"/>
              <c:layout>
                <c:manualLayout>
                  <c:x val="-4.5023024590403861E-3"/>
                  <c:y val="7.94721359190613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25-2542-B4CE-4954AD99ABBB}"/>
                </c:ext>
              </c:extLst>
            </c:dLbl>
            <c:dLbl>
              <c:idx val="2"/>
              <c:layout>
                <c:manualLayout>
                  <c:x val="8.141132478632478E-3"/>
                  <c:y val="-0.176062072649572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67200312758956"/>
                      <c:h val="0.105954272276432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F25-2542-B4CE-4954AD99ABBB}"/>
                </c:ext>
              </c:extLst>
            </c:dLbl>
            <c:dLbl>
              <c:idx val="3"/>
              <c:layout>
                <c:manualLayout>
                  <c:x val="0.20258216035347368"/>
                  <c:y val="0.155957099053442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5822397200351"/>
                      <c:h val="9.70833333333333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F25-2542-B4CE-4954AD99AB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'BILAN LISTES'!$C$26:$C$29</c:f>
              <c:strCache>
                <c:ptCount val="4"/>
                <c:pt idx="0">
                  <c:v>Mollusques continentaux </c:v>
                </c:pt>
                <c:pt idx="1">
                  <c:v>Reptiles</c:v>
                </c:pt>
                <c:pt idx="2">
                  <c:v>Amphibiens</c:v>
                </c:pt>
                <c:pt idx="3">
                  <c:v>Odonates</c:v>
                </c:pt>
              </c:strCache>
            </c:strRef>
          </c:cat>
          <c:val>
            <c:numRef>
              <c:f>'BILAN LISTES'!$F$26:$F$29</c:f>
              <c:numCache>
                <c:formatCode>General</c:formatCode>
                <c:ptCount val="4"/>
                <c:pt idx="0">
                  <c:v>240</c:v>
                </c:pt>
                <c:pt idx="1">
                  <c:v>13</c:v>
                </c:pt>
                <c:pt idx="2">
                  <c:v>20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25-2542-B4CE-4954AD99A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61564393657746"/>
          <c:y val="0.78923741179026463"/>
          <c:w val="0.7092240004817888"/>
          <c:h val="0.18252657964428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E139-2840-B11D-E12591F0C653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E139-2840-B11D-E12591F0C653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E139-2840-B11D-E12591F0C653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E139-2840-B11D-E12591F0C653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E139-2840-B11D-E12591F0C653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E139-2840-B11D-E12591F0C653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E139-2840-B11D-E12591F0C653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511265190502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39-2840-B11D-E12591F0C653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39-2840-B11D-E12591F0C653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LISTES'!$K$6,'BILAN LISTES'!$K$7,'BILAN LISTES'!$K$9:$K$10,'BILAN LISTES'!$K$11:$K$13)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  <c:pt idx="5">
                  <c:v>123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39-2840-B11D-E12591F0C653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0-E139-2840-B11D-E12591F0C653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2-E139-2840-B11D-E12591F0C653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4-E139-2840-B11D-E12591F0C653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6-E139-2840-B11D-E12591F0C653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8-E139-2840-B11D-E12591F0C653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A-E139-2840-B11D-E12591F0C653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C-E139-2840-B11D-E12591F0C653}"/>
              </c:ext>
            </c:extLst>
          </c:dPt>
          <c:dLbls>
            <c:dLbl>
              <c:idx val="0"/>
              <c:layout>
                <c:manualLayout>
                  <c:x val="0"/>
                  <c:y val="-2.96785886150345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39-2840-B11D-E12591F0C653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139-2840-B11D-E12591F0C65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139-2840-B11D-E12591F0C65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139-2840-B11D-E12591F0C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LISTES'!$K$6,'BILAN LISTES'!$K$7,'BILAN LISTES'!$K$9:$K$10,'BILAN LISTES'!$K$11:$K$13)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  <c:pt idx="5">
                  <c:v>123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139-2840-B11D-E12591F0C6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layout>
                <c:manualLayout>
                  <c:x val="-8.7238576277666028E-17"/>
                  <c:y val="-2.735371639903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LISTES'!$E$6,'BILAN LISTES'!$E$7,'BILAN LISTES'!$E$9:$E$10,'BILAN LISTES'!$E$11:$E$13,'BILAN LISTES'!$E$19)</c:f>
              <c:numCache>
                <c:formatCode>General</c:formatCode>
                <c:ptCount val="8"/>
                <c:pt idx="0">
                  <c:v>3</c:v>
                </c:pt>
                <c:pt idx="1">
                  <c:v>10</c:v>
                </c:pt>
                <c:pt idx="2">
                  <c:v>13</c:v>
                </c:pt>
                <c:pt idx="3">
                  <c:v>27</c:v>
                </c:pt>
                <c:pt idx="4">
                  <c:v>35</c:v>
                </c:pt>
                <c:pt idx="5">
                  <c:v>172</c:v>
                </c:pt>
                <c:pt idx="6">
                  <c:v>46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7353716399037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LISTES'!$E$6,'BILAN LISTES'!$E$7,'BILAN LISTES'!$E$9:$E$10,'BILAN LISTES'!$E$11:$E$13,'BILAN LISTES'!$E$19)</c:f>
              <c:numCache>
                <c:formatCode>General</c:formatCode>
                <c:ptCount val="8"/>
                <c:pt idx="0">
                  <c:v>3</c:v>
                </c:pt>
                <c:pt idx="1">
                  <c:v>10</c:v>
                </c:pt>
                <c:pt idx="2">
                  <c:v>13</c:v>
                </c:pt>
                <c:pt idx="3">
                  <c:v>27</c:v>
                </c:pt>
                <c:pt idx="4">
                  <c:v>35</c:v>
                </c:pt>
                <c:pt idx="5">
                  <c:v>172</c:v>
                </c:pt>
                <c:pt idx="6">
                  <c:v>46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layout>
                <c:manualLayout>
                  <c:x val="-8.7238576277666028E-17"/>
                  <c:y val="-2.735371639903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LISTES'!$E$6,'BILAN LISTES'!$E$7,'BILAN LISTES'!$E$9:$E$10,'BILAN LISTES'!$E$11:$E$13)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13</c:v>
                </c:pt>
                <c:pt idx="3">
                  <c:v>27</c:v>
                </c:pt>
                <c:pt idx="4">
                  <c:v>35</c:v>
                </c:pt>
                <c:pt idx="5">
                  <c:v>172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7353716399037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LISTES'!$E$6,'BILAN LISTES'!$E$7,'BILAN LISTES'!$E$9:$E$10,'BILAN LISTES'!$E$11:$E$13)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13</c:v>
                </c:pt>
                <c:pt idx="3">
                  <c:v>27</c:v>
                </c:pt>
                <c:pt idx="4">
                  <c:v>35</c:v>
                </c:pt>
                <c:pt idx="5">
                  <c:v>172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LISTES'!$W$6,'BILAN LISTES'!$W$7,'BILAN LISTES'!$W$9:$W$10,'BILAN LISTES'!$W$11:$W$13,'BILAN LISTES'!$W$19)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LISTES'!$W$6,'BILAN LISTES'!$W$7,'BILAN LISTES'!$W$9:$W$10,'BILAN LISTES'!$W$11:$W$13,'BILAN LISTES'!$W$19)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LISTES'!$W$6,'BILAN LISTES'!$W$7,'BILAN LISTES'!$W$9:$W$10,'BILAN LISTES'!$W$11:$W$13)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LISTES'!$W$6,'BILAN LISTES'!$W$7,'BILAN LISTES'!$W$9:$W$10,'BILAN LISTES'!$W$11:$W$13)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layout>
                <c:manualLayout>
                  <c:x val="-8.7238576277666028E-17"/>
                  <c:y val="-2.735371639903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LISTES'!$AC$6,'BILAN LISTES'!$AC$7,'BILAN LISTES'!$AC$9:$AC$10,'BILAN LISTES'!$AC$11:$AC$13,'BILAN LISTES'!$AC$19)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39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7353716399037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LISTES'!$AC$6,'BILAN LISTES'!$AC$7,'BILAN LISTES'!$AC$9:$AC$10,'BILAN LISTES'!$AC$11:$AC$13,'BILAN LISTES'!$AC$19)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39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layout>
                <c:manualLayout>
                  <c:x val="-8.7238576277666028E-17"/>
                  <c:y val="-2.735371639903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LISTES'!$AC$6,'BILAN LISTES'!$AC$7,'BILAN LISTES'!$AC$9:$AC$10,'BILAN LISTES'!$AC$11:$AC$13)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layout>
                <c:manualLayout>
                  <c:x val="2.379261383594824E-3"/>
                  <c:y val="-2.73537163990376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LISTES'!$B$11:$B$13)</c:f>
              <c:strCache>
                <c:ptCount val="7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</c:strCache>
            </c:strRef>
          </c:cat>
          <c:val>
            <c:numRef>
              <c:f>('BILAN LISTES'!$AC$6,'BILAN LISTES'!$AC$7,'BILAN LISTES'!$AC$9:$AC$10,'BILAN LISTES'!$AC$11:$AC$13)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15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solidFill>
                <a:srgbClr val="5A1A63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C7D-0D47-BD59-541006EA3695}"/>
              </c:ext>
            </c:extLst>
          </c:dPt>
          <c:dPt>
            <c:idx val="1"/>
            <c:bubble3D val="0"/>
            <c:spPr>
              <a:solidFill>
                <a:srgbClr val="D3001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C7D-0D47-BD59-541006EA3695}"/>
              </c:ext>
            </c:extLst>
          </c:dPt>
          <c:dPt>
            <c:idx val="2"/>
            <c:bubble3D val="0"/>
            <c:spPr>
              <a:solidFill>
                <a:srgbClr val="FBBF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7D-0D47-BD59-541006EA3695}"/>
              </c:ext>
            </c:extLst>
          </c:dPt>
          <c:dPt>
            <c:idx val="3"/>
            <c:bubble3D val="0"/>
            <c:spPr>
              <a:solidFill>
                <a:srgbClr val="FFED00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4C7D-0D47-BD59-541006EA3695}"/>
              </c:ext>
            </c:extLst>
          </c:dPt>
          <c:dPt>
            <c:idx val="4"/>
            <c:bubble3D val="0"/>
            <c:spPr>
              <a:solidFill>
                <a:srgbClr val="FBF2C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C7D-0D47-BD59-541006EA3695}"/>
              </c:ext>
            </c:extLst>
          </c:dPt>
          <c:dPt>
            <c:idx val="5"/>
            <c:bubble3D val="0"/>
            <c:spPr>
              <a:solidFill>
                <a:srgbClr val="78B74A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C7D-0D47-BD59-541006EA3695}"/>
              </c:ext>
            </c:extLst>
          </c:dPt>
          <c:dPt>
            <c:idx val="6"/>
            <c:bubble3D val="0"/>
            <c:spPr>
              <a:solidFill>
                <a:srgbClr val="D3D4D5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4C7D-0D47-BD59-541006EA3695}"/>
              </c:ext>
            </c:extLst>
          </c:dPt>
          <c:dPt>
            <c:idx val="7"/>
            <c:bubble3D val="0"/>
            <c:spPr>
              <a:solidFill>
                <a:srgbClr val="5B5B5B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D-0D47-BD59-541006EA3695}"/>
                </c:ext>
              </c:extLst>
            </c:dLbl>
            <c:dLbl>
              <c:idx val="1"/>
              <c:layout>
                <c:manualLayout>
                  <c:x val="-2.3942061547356508E-5"/>
                  <c:y val="1.390637696747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7D-0D47-BD59-541006EA36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D-0D47-BD59-541006EA369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LISTES'!$Q$6,'BILAN LISTES'!$Q$7,'BILAN LISTES'!$Q$9:$Q$10,'BILAN LISTES'!$Q$11:$Q$13,'BILAN LISTES'!$Q$19)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7D-0D47-BD59-541006EA3695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1A63"/>
              </a:solidFill>
            </c:spPr>
            <c:extLst>
              <c:ext xmlns:c16="http://schemas.microsoft.com/office/drawing/2014/chart" uri="{C3380CC4-5D6E-409C-BE32-E72D297353CC}">
                <c16:uniqueId val="{00000012-4C7D-0D47-BD59-541006EA3695}"/>
              </c:ext>
            </c:extLst>
          </c:dPt>
          <c:dPt>
            <c:idx val="1"/>
            <c:bubble3D val="0"/>
            <c:spPr>
              <a:solidFill>
                <a:srgbClr val="D3001B"/>
              </a:solidFill>
            </c:spPr>
            <c:extLst>
              <c:ext xmlns:c16="http://schemas.microsoft.com/office/drawing/2014/chart" uri="{C3380CC4-5D6E-409C-BE32-E72D297353CC}">
                <c16:uniqueId val="{00000014-4C7D-0D47-BD59-541006EA3695}"/>
              </c:ext>
            </c:extLst>
          </c:dPt>
          <c:dPt>
            <c:idx val="2"/>
            <c:bubble3D val="0"/>
            <c:spPr>
              <a:solidFill>
                <a:srgbClr val="FBBF00"/>
              </a:solidFill>
            </c:spPr>
            <c:extLst>
              <c:ext xmlns:c16="http://schemas.microsoft.com/office/drawing/2014/chart" uri="{C3380CC4-5D6E-409C-BE32-E72D297353CC}">
                <c16:uniqueId val="{00000016-4C7D-0D47-BD59-541006EA3695}"/>
              </c:ext>
            </c:extLst>
          </c:dPt>
          <c:dPt>
            <c:idx val="3"/>
            <c:bubble3D val="0"/>
            <c:spPr>
              <a:solidFill>
                <a:srgbClr val="FFED00"/>
              </a:solidFill>
            </c:spPr>
            <c:extLst>
              <c:ext xmlns:c16="http://schemas.microsoft.com/office/drawing/2014/chart" uri="{C3380CC4-5D6E-409C-BE32-E72D297353CC}">
                <c16:uniqueId val="{00000018-4C7D-0D47-BD59-541006EA3695}"/>
              </c:ext>
            </c:extLst>
          </c:dPt>
          <c:dPt>
            <c:idx val="4"/>
            <c:bubble3D val="0"/>
            <c:spPr>
              <a:solidFill>
                <a:srgbClr val="FBF2CA"/>
              </a:solidFill>
            </c:spPr>
            <c:extLst>
              <c:ext xmlns:c16="http://schemas.microsoft.com/office/drawing/2014/chart" uri="{C3380CC4-5D6E-409C-BE32-E72D297353CC}">
                <c16:uniqueId val="{0000001A-4C7D-0D47-BD59-541006EA3695}"/>
              </c:ext>
            </c:extLst>
          </c:dPt>
          <c:dPt>
            <c:idx val="5"/>
            <c:bubble3D val="0"/>
            <c:spPr>
              <a:solidFill>
                <a:srgbClr val="78B74A"/>
              </a:solidFill>
            </c:spPr>
            <c:extLst>
              <c:ext xmlns:c16="http://schemas.microsoft.com/office/drawing/2014/chart" uri="{C3380CC4-5D6E-409C-BE32-E72D297353CC}">
                <c16:uniqueId val="{0000001C-4C7D-0D47-BD59-541006EA3695}"/>
              </c:ext>
            </c:extLst>
          </c:dPt>
          <c:dPt>
            <c:idx val="6"/>
            <c:bubble3D val="0"/>
            <c:spPr>
              <a:solidFill>
                <a:srgbClr val="D3D4D5"/>
              </a:solidFill>
            </c:spPr>
            <c:extLst>
              <c:ext xmlns:c16="http://schemas.microsoft.com/office/drawing/2014/chart" uri="{C3380CC4-5D6E-409C-BE32-E72D297353CC}">
                <c16:uniqueId val="{0000001E-4C7D-0D47-BD59-541006EA3695}"/>
              </c:ext>
            </c:extLst>
          </c:dPt>
          <c:dPt>
            <c:idx val="7"/>
            <c:bubble3D val="0"/>
            <c:spPr>
              <a:solidFill>
                <a:srgbClr val="5B5B5B"/>
              </a:solidFill>
            </c:spPr>
            <c:extLst>
              <c:ext xmlns:c16="http://schemas.microsoft.com/office/drawing/2014/chart" uri="{C3380CC4-5D6E-409C-BE32-E72D297353CC}">
                <c16:uniqueId val="{00000020-4C7D-0D47-BD59-541006EA36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7D-0D47-BD59-541006EA3695}"/>
                </c:ext>
              </c:extLst>
            </c:dLbl>
            <c:dLbl>
              <c:idx val="1"/>
              <c:layout>
                <c:manualLayout>
                  <c:x val="-1.4085603647971707E-3"/>
                  <c:y val="-2.4884788722375922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C7D-0D47-BD59-541006EA36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7D-0D47-BD59-541006EA36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C7D-0D47-BD59-541006EA36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C7D-0D47-BD59-541006EA3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('BILAN LISTES'!$B$6,'BILAN LISTES'!$B$7,'BILAN LISTES'!$B$9:$B$10,'BILAN LISTES'!$B$11:$B$13,'BILAN LISTES'!$B$19)</c:f>
              <c:strCache>
                <c:ptCount val="8"/>
                <c:pt idx="0">
                  <c:v>RE</c:v>
                </c:pt>
                <c:pt idx="1">
                  <c:v>CR</c:v>
                </c:pt>
                <c:pt idx="2">
                  <c:v>EN</c:v>
                </c:pt>
                <c:pt idx="3">
                  <c:v>VU</c:v>
                </c:pt>
                <c:pt idx="4">
                  <c:v>NT</c:v>
                </c:pt>
                <c:pt idx="5">
                  <c:v>LC</c:v>
                </c:pt>
                <c:pt idx="6">
                  <c:v>DD</c:v>
                </c:pt>
                <c:pt idx="7">
                  <c:v>NA</c:v>
                </c:pt>
              </c:strCache>
            </c:strRef>
          </c:cat>
          <c:val>
            <c:numRef>
              <c:f>('BILAN LISTES'!$Q$6,'BILAN LISTES'!$Q$7,'BILAN LISTES'!$Q$9:$Q$10,'BILAN LISTES'!$Q$11:$Q$13,'BILAN LISTES'!$Q$19)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C7D-0D47-BD59-541006EA36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3654662</xdr:colOff>
      <xdr:row>7</xdr:row>
      <xdr:rowOff>643811</xdr:rowOff>
    </xdr:from>
    <xdr:to>
      <xdr:col>2</xdr:col>
      <xdr:colOff>5454662</xdr:colOff>
      <xdr:row>7</xdr:row>
      <xdr:rowOff>2958800</xdr:rowOff>
    </xdr:to>
    <xdr:pic>
      <xdr:nvPicPr>
        <xdr:cNvPr id="2" name="Image 1" descr="DREAL Grand Est">
          <a:extLst>
            <a:ext uri="{FF2B5EF4-FFF2-40B4-BE49-F238E27FC236}">
              <a16:creationId xmlns:a16="http://schemas.microsoft.com/office/drawing/2014/main" id="{0A90A7C5-896D-7E4E-BBFB-A2AF8046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0718" y="9417543"/>
          <a:ext cx="1800000" cy="2314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3305462</xdr:colOff>
      <xdr:row>3</xdr:row>
      <xdr:rowOff>335908</xdr:rowOff>
    </xdr:from>
    <xdr:to>
      <xdr:col>2</xdr:col>
      <xdr:colOff>5803862</xdr:colOff>
      <xdr:row>3</xdr:row>
      <xdr:rowOff>1776162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0C21C4-E1DE-D048-B71F-FFA1834D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1518" y="2616542"/>
          <a:ext cx="2498400" cy="144025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314774</xdr:colOff>
      <xdr:row>4</xdr:row>
      <xdr:rowOff>300552</xdr:rowOff>
    </xdr:from>
    <xdr:to>
      <xdr:col>3</xdr:col>
      <xdr:colOff>5652565</xdr:colOff>
      <xdr:row>6</xdr:row>
      <xdr:rowOff>166724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A24E82-5A48-B743-A659-837F2A551F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301406</xdr:colOff>
      <xdr:row>5</xdr:row>
      <xdr:rowOff>4986743</xdr:rowOff>
    </xdr:from>
    <xdr:to>
      <xdr:col>3</xdr:col>
      <xdr:colOff>5639197</xdr:colOff>
      <xdr:row>7</xdr:row>
      <xdr:rowOff>152158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C62A6F4-1A40-1847-8B91-8542ADD345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292714</xdr:colOff>
      <xdr:row>4</xdr:row>
      <xdr:rowOff>234382</xdr:rowOff>
    </xdr:from>
    <xdr:to>
      <xdr:col>2</xdr:col>
      <xdr:colOff>5630505</xdr:colOff>
      <xdr:row>6</xdr:row>
      <xdr:rowOff>100554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45BAC1C1-F9D1-FE44-B143-3A70969CC6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265980</xdr:colOff>
      <xdr:row>5</xdr:row>
      <xdr:rowOff>4993540</xdr:rowOff>
    </xdr:from>
    <xdr:to>
      <xdr:col>2</xdr:col>
      <xdr:colOff>5603771</xdr:colOff>
      <xdr:row>7</xdr:row>
      <xdr:rowOff>158955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1A929B5D-1362-2741-BE1F-F1C79F85A82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386296</xdr:colOff>
      <xdr:row>4</xdr:row>
      <xdr:rowOff>301224</xdr:rowOff>
    </xdr:from>
    <xdr:to>
      <xdr:col>5</xdr:col>
      <xdr:colOff>5724087</xdr:colOff>
      <xdr:row>6</xdr:row>
      <xdr:rowOff>167396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EE34CC8C-2BA4-5C47-974C-EC12E46CE6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5</xdr:col>
      <xdr:colOff>372928</xdr:colOff>
      <xdr:row>5</xdr:row>
      <xdr:rowOff>4987415</xdr:rowOff>
    </xdr:from>
    <xdr:to>
      <xdr:col>5</xdr:col>
      <xdr:colOff>5710719</xdr:colOff>
      <xdr:row>7</xdr:row>
      <xdr:rowOff>152830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AD478AA7-1C6A-BC49-85B7-BA3EA740ED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6</xdr:col>
      <xdr:colOff>212506</xdr:colOff>
      <xdr:row>4</xdr:row>
      <xdr:rowOff>287855</xdr:rowOff>
    </xdr:from>
    <xdr:to>
      <xdr:col>6</xdr:col>
      <xdr:colOff>5550297</xdr:colOff>
      <xdr:row>6</xdr:row>
      <xdr:rowOff>154027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7F12C00A-1C5D-0243-8722-1FFF1F18E90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6</xdr:col>
      <xdr:colOff>199138</xdr:colOff>
      <xdr:row>5</xdr:row>
      <xdr:rowOff>4974046</xdr:rowOff>
    </xdr:from>
    <xdr:to>
      <xdr:col>6</xdr:col>
      <xdr:colOff>5536929</xdr:colOff>
      <xdr:row>7</xdr:row>
      <xdr:rowOff>139461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235FA87E-162A-E94B-8D0E-8D001A5592C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4</xdr:col>
      <xdr:colOff>225875</xdr:colOff>
      <xdr:row>4</xdr:row>
      <xdr:rowOff>327961</xdr:rowOff>
    </xdr:from>
    <xdr:to>
      <xdr:col>4</xdr:col>
      <xdr:colOff>5563666</xdr:colOff>
      <xdr:row>6</xdr:row>
      <xdr:rowOff>194133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88950FBC-FFB5-8C4E-9EEF-559DE91DB4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4</xdr:col>
      <xdr:colOff>212507</xdr:colOff>
      <xdr:row>5</xdr:row>
      <xdr:rowOff>5014152</xdr:rowOff>
    </xdr:from>
    <xdr:to>
      <xdr:col>4</xdr:col>
      <xdr:colOff>5550298</xdr:colOff>
      <xdr:row>7</xdr:row>
      <xdr:rowOff>179567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6C6032A4-0202-A742-B8AD-E968E1696E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635000</xdr:colOff>
      <xdr:row>6</xdr:row>
      <xdr:rowOff>260618</xdr:rowOff>
    </xdr:from>
    <xdr:to>
      <xdr:col>1</xdr:col>
      <xdr:colOff>5315000</xdr:colOff>
      <xdr:row>6</xdr:row>
      <xdr:rowOff>4940618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875C079E-9159-714B-8762-5BE893FC2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628757</xdr:colOff>
      <xdr:row>5</xdr:row>
      <xdr:rowOff>318281</xdr:rowOff>
    </xdr:from>
    <xdr:to>
      <xdr:col>1</xdr:col>
      <xdr:colOff>5308757</xdr:colOff>
      <xdr:row>5</xdr:row>
      <xdr:rowOff>4998281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FE27F6D4-FA65-F645-A407-DF49F225A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odonat_partage\2-PROJETS_ODONAT\3-Listes_Rouges\LISTES_ROUGES_GRANDEST_2020-2024\11-LR%20odonata%202020\TRAVAUX%20FINAUX%2009%202021\version%20LR%20U%20ICN%20avant%20commentaires%2009%202021\LRefLRg_TABLES_REF_odonata_Vf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odonat_partage\2-PROJETS_ODONAT\3-Listes_Rouges\LISTES_ROUGES_GRANDEST_2020-2024\11-LR%20odonata%202020\TRAVAUX%20FINAUX%2009%202021\UICN\LRefLRg_TABLES_REF_odonata_V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S_BIOGEO"/>
      <sheetName val="TAX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S_BIOGEO"/>
      <sheetName val="TAX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UICN">
    <a:dk1>
      <a:srgbClr val="000000"/>
    </a:dk1>
    <a:lt1>
      <a:srgbClr val="3D1951"/>
    </a:lt1>
    <a:dk2>
      <a:srgbClr val="5A1A63"/>
    </a:dk2>
    <a:lt2>
      <a:srgbClr val="D3001B"/>
    </a:lt2>
    <a:accent1>
      <a:srgbClr val="FBBF00"/>
    </a:accent1>
    <a:accent2>
      <a:srgbClr val="FFED00"/>
    </a:accent2>
    <a:accent3>
      <a:srgbClr val="FBF2CA"/>
    </a:accent3>
    <a:accent4>
      <a:srgbClr val="78B74A"/>
    </a:accent4>
    <a:accent5>
      <a:srgbClr val="D3D4D5"/>
    </a:accent5>
    <a:accent6>
      <a:srgbClr val="335B74"/>
    </a:accent6>
    <a:hlink>
      <a:srgbClr val="99CC33"/>
    </a:hlink>
    <a:folHlink>
      <a:srgbClr val="FFFFFF"/>
    </a:folHlink>
  </a:clrScheme>
  <a:fontScheme name="Corbel">
    <a:majorFont>
      <a:latin typeface="Corbel"/>
      <a:ea typeface=""/>
      <a:cs typeface=""/>
    </a:majorFont>
    <a:minorFont>
      <a:latin typeface="Corbe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donat-grandest.fr/telechargements/Listes_rouges/LISTE_ROUGE_AMPHIBIA_REPTILIA.xlsx" TargetMode="External"/><Relationship Id="rId13" Type="http://schemas.openxmlformats.org/officeDocument/2006/relationships/hyperlink" Target="https://www.odonat-grandest.fr/telechargements/Listes_rouges/LISTE_ROUGE_ODONATES.xlsx" TargetMode="External"/><Relationship Id="rId3" Type="http://schemas.openxmlformats.org/officeDocument/2006/relationships/hyperlink" Target="https://www.odonat-grandest.fr/telechargements/Listes_rouges/LISTE_ROUGE_MOLLUSQUES.xlsx" TargetMode="External"/><Relationship Id="rId7" Type="http://schemas.openxmlformats.org/officeDocument/2006/relationships/hyperlink" Target="https://www.odonat-grandest.fr/telechargements/Listes_rouges/LISTE_ROUGE_AMPHIBIA_REPTILIA.xlsx" TargetMode="External"/><Relationship Id="rId12" Type="http://schemas.openxmlformats.org/officeDocument/2006/relationships/hyperlink" Target="https://www.odonat-grandest.fr/telechargements/Listes_rouges/Liste_rouge_Grand_Est_ODONATES_liste.pdf" TargetMode="External"/><Relationship Id="rId2" Type="http://schemas.openxmlformats.org/officeDocument/2006/relationships/hyperlink" Target="https://www.odonat-grandest.fr/telechargements/Listes_rouges/Liste_rouge_Grand_Est_MOLLUSQUES_liste.pdf" TargetMode="External"/><Relationship Id="rId1" Type="http://schemas.openxmlformats.org/officeDocument/2006/relationships/hyperlink" Target="https://www.odonat-grandest.fr/telechargements/Listes_rouges/Liste_rouge_Grand_Est_MOLLUSQUES_livret.pdf" TargetMode="External"/><Relationship Id="rId6" Type="http://schemas.openxmlformats.org/officeDocument/2006/relationships/hyperlink" Target="https://www.odonat-grandest.fr/telechargements/Listes_rouges/Liste_rouge_Grand_Est_AMPHIBIENS_liste.pdf" TargetMode="External"/><Relationship Id="rId11" Type="http://schemas.openxmlformats.org/officeDocument/2006/relationships/hyperlink" Target="https://www.odonat-grandest.fr/telechargements/Listes_rouges/Liste_rouge_Grand_Est_ODONATES_livret.pdf" TargetMode="External"/><Relationship Id="rId5" Type="http://schemas.openxmlformats.org/officeDocument/2006/relationships/hyperlink" Target="https://www.odonat-grandest.fr/telechargements/Listes_rouges/Liste_rouge_Grand_Est_AMPHIBIENS_livret.pdf" TargetMode="External"/><Relationship Id="rId10" Type="http://schemas.openxmlformats.org/officeDocument/2006/relationships/hyperlink" Target="https://www.odonat-grandest.fr/telechargements/Listes_rouges/Liste_rouge_Grand_Est_REPTILES_liste.pdf" TargetMode="External"/><Relationship Id="rId4" Type="http://schemas.openxmlformats.org/officeDocument/2006/relationships/hyperlink" Target="https://www.odonat-grandest.fr/listes-rouges-grand-est-resultats/" TargetMode="External"/><Relationship Id="rId9" Type="http://schemas.openxmlformats.org/officeDocument/2006/relationships/hyperlink" Target="https://www.odonat-grandest.fr/telechargements/Listes_rouges/Liste_rouge_Grand_Est_REPTILES_livret.pdf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27"/>
  <sheetViews>
    <sheetView zoomScaleNormal="100" zoomScalePageLayoutView="172" workbookViewId="0">
      <selection activeCell="C5" sqref="C5"/>
    </sheetView>
  </sheetViews>
  <sheetFormatPr baseColWidth="10" defaultColWidth="10.875" defaultRowHeight="15.75"/>
  <cols>
    <col min="1" max="2" width="30.625" style="12" customWidth="1"/>
    <col min="3" max="3" width="120.625" style="12" customWidth="1"/>
    <col min="4" max="5" width="30.625" style="12" customWidth="1"/>
    <col min="6" max="6" width="255.5" style="12" customWidth="1"/>
    <col min="7" max="16384" width="10.875" style="12"/>
  </cols>
  <sheetData>
    <row r="1" spans="1:6" s="3" customFormat="1" ht="69.95" customHeight="1">
      <c r="A1" s="1"/>
      <c r="B1" s="1"/>
      <c r="C1" s="15" t="s">
        <v>8</v>
      </c>
      <c r="D1" s="1"/>
      <c r="E1" s="1"/>
      <c r="F1" s="2"/>
    </row>
    <row r="2" spans="1:6" s="6" customFormat="1" ht="69.95" customHeight="1">
      <c r="A2" s="128"/>
      <c r="B2" s="11"/>
      <c r="C2" s="4"/>
      <c r="D2" s="5"/>
      <c r="E2" s="5"/>
      <c r="F2" s="11"/>
    </row>
    <row r="3" spans="1:6" s="10" customFormat="1" ht="39.950000000000003" customHeight="1">
      <c r="A3" s="129"/>
      <c r="B3" s="9"/>
      <c r="C3" s="9"/>
      <c r="D3" s="9"/>
      <c r="E3" s="9"/>
      <c r="F3" s="9"/>
    </row>
    <row r="4" spans="1:6" s="17" customFormat="1" ht="153.94999999999999" customHeight="1">
      <c r="A4" s="16"/>
      <c r="B4" s="16"/>
      <c r="C4" s="14"/>
      <c r="D4" s="16"/>
      <c r="E4" s="16"/>
      <c r="F4" s="16"/>
    </row>
    <row r="5" spans="1:6" s="8" customFormat="1" ht="300" customHeight="1">
      <c r="A5" s="7"/>
      <c r="B5" s="16"/>
      <c r="C5" s="18" t="s">
        <v>36</v>
      </c>
      <c r="D5" s="7"/>
      <c r="E5" s="16"/>
      <c r="F5" s="16"/>
    </row>
    <row r="6" spans="1:6" s="8" customFormat="1" ht="29.1" customHeight="1">
      <c r="A6" s="7"/>
      <c r="B6" s="16"/>
      <c r="C6" s="19"/>
      <c r="D6" s="21"/>
      <c r="E6" s="16"/>
      <c r="F6" s="16"/>
    </row>
    <row r="7" spans="1:6" s="8" customFormat="1" ht="29.1" customHeight="1">
      <c r="A7" s="7"/>
      <c r="B7" s="16"/>
      <c r="C7" s="20" t="s">
        <v>37</v>
      </c>
      <c r="D7" s="21"/>
      <c r="E7" s="16"/>
      <c r="F7" s="16"/>
    </row>
    <row r="8" spans="1:6" ht="294" customHeight="1">
      <c r="A8" s="13"/>
      <c r="B8" s="16"/>
      <c r="C8" s="14"/>
      <c r="D8" s="21"/>
      <c r="E8" s="16"/>
      <c r="F8" s="16"/>
    </row>
    <row r="9" spans="1:6" ht="300" customHeight="1">
      <c r="A9" s="13"/>
      <c r="B9" s="13"/>
      <c r="C9" s="18"/>
      <c r="D9" s="21"/>
      <c r="E9" s="13"/>
      <c r="F9" s="13"/>
    </row>
    <row r="10" spans="1:6" ht="300" customHeight="1">
      <c r="A10" s="13"/>
      <c r="B10" s="13"/>
      <c r="C10" s="13"/>
      <c r="D10" s="21"/>
      <c r="E10" s="13"/>
      <c r="F10" s="13"/>
    </row>
    <row r="11" spans="1:6" ht="300" customHeight="1">
      <c r="A11" s="13"/>
      <c r="B11" s="13"/>
      <c r="C11" s="13"/>
      <c r="D11" s="21"/>
      <c r="E11" s="13"/>
      <c r="F11" s="13"/>
    </row>
    <row r="12" spans="1:6">
      <c r="D12" s="125"/>
    </row>
    <row r="13" spans="1:6">
      <c r="D13" s="125"/>
    </row>
    <row r="14" spans="1:6">
      <c r="D14" s="125"/>
    </row>
    <row r="15" spans="1:6">
      <c r="D15" s="125"/>
    </row>
    <row r="16" spans="1:6">
      <c r="D16" s="125"/>
    </row>
    <row r="17" spans="4:4">
      <c r="D17" s="125"/>
    </row>
    <row r="18" spans="4:4">
      <c r="D18" s="125"/>
    </row>
    <row r="19" spans="4:4">
      <c r="D19" s="125"/>
    </row>
    <row r="20" spans="4:4">
      <c r="D20" s="125"/>
    </row>
    <row r="21" spans="4:4">
      <c r="D21" s="125"/>
    </row>
    <row r="22" spans="4:4">
      <c r="D22" s="125"/>
    </row>
    <row r="23" spans="4:4" s="17" customFormat="1" ht="51" customHeight="1">
      <c r="D23" s="125"/>
    </row>
    <row r="24" spans="4:4">
      <c r="D24" s="125"/>
    </row>
    <row r="25" spans="4:4">
      <c r="D25" s="125"/>
    </row>
    <row r="26" spans="4:4">
      <c r="D26" s="125"/>
    </row>
    <row r="27" spans="4:4">
      <c r="D27" s="125"/>
    </row>
    <row r="28" spans="4:4">
      <c r="D28" s="125"/>
    </row>
    <row r="29" spans="4:4">
      <c r="D29" s="125"/>
    </row>
    <row r="30" spans="4:4">
      <c r="D30" s="125"/>
    </row>
    <row r="31" spans="4:4">
      <c r="D31" s="125"/>
    </row>
    <row r="32" spans="4:4">
      <c r="D32" s="125"/>
    </row>
    <row r="33" spans="4:4">
      <c r="D33" s="125"/>
    </row>
    <row r="34" spans="4:4">
      <c r="D34" s="125"/>
    </row>
    <row r="35" spans="4:4">
      <c r="D35" s="125"/>
    </row>
    <row r="36" spans="4:4">
      <c r="D36" s="125"/>
    </row>
    <row r="37" spans="4:4" ht="30" customHeight="1">
      <c r="D37" s="125"/>
    </row>
    <row r="38" spans="4:4" ht="24" customHeight="1">
      <c r="D38" s="125"/>
    </row>
    <row r="39" spans="4:4" ht="24" customHeight="1">
      <c r="D39" s="125"/>
    </row>
    <row r="40" spans="4:4" ht="24" customHeight="1">
      <c r="D40" s="125"/>
    </row>
    <row r="41" spans="4:4">
      <c r="D41" s="125"/>
    </row>
    <row r="42" spans="4:4">
      <c r="D42" s="125"/>
    </row>
    <row r="43" spans="4:4">
      <c r="D43" s="125"/>
    </row>
    <row r="44" spans="4:4">
      <c r="D44" s="125"/>
    </row>
    <row r="45" spans="4:4">
      <c r="D45" s="125"/>
    </row>
    <row r="46" spans="4:4">
      <c r="D46" s="125"/>
    </row>
    <row r="47" spans="4:4">
      <c r="D47" s="125"/>
    </row>
    <row r="48" spans="4:4">
      <c r="D48" s="125"/>
    </row>
    <row r="49" spans="4:4">
      <c r="D49" s="125"/>
    </row>
    <row r="50" spans="4:4">
      <c r="D50" s="125"/>
    </row>
    <row r="51" spans="4:4">
      <c r="D51" s="125"/>
    </row>
    <row r="52" spans="4:4">
      <c r="D52" s="125"/>
    </row>
    <row r="53" spans="4:4">
      <c r="D53" s="125"/>
    </row>
    <row r="54" spans="4:4">
      <c r="D54" s="125"/>
    </row>
    <row r="55" spans="4:4">
      <c r="D55" s="125"/>
    </row>
    <row r="56" spans="4:4">
      <c r="D56" s="125"/>
    </row>
    <row r="57" spans="4:4">
      <c r="D57" s="125"/>
    </row>
    <row r="58" spans="4:4">
      <c r="D58" s="125"/>
    </row>
    <row r="59" spans="4:4">
      <c r="D59" s="125"/>
    </row>
    <row r="60" spans="4:4">
      <c r="D60" s="125"/>
    </row>
    <row r="61" spans="4:4">
      <c r="D61" s="125"/>
    </row>
    <row r="62" spans="4:4">
      <c r="D62" s="125"/>
    </row>
    <row r="63" spans="4:4">
      <c r="D63" s="125"/>
    </row>
    <row r="64" spans="4:4">
      <c r="D64" s="125"/>
    </row>
    <row r="65" spans="4:4">
      <c r="D65" s="125"/>
    </row>
    <row r="66" spans="4:4">
      <c r="D66" s="125"/>
    </row>
    <row r="67" spans="4:4">
      <c r="D67" s="125"/>
    </row>
    <row r="68" spans="4:4">
      <c r="D68" s="125"/>
    </row>
    <row r="69" spans="4:4">
      <c r="D69" s="125"/>
    </row>
    <row r="70" spans="4:4">
      <c r="D70" s="125"/>
    </row>
    <row r="71" spans="4:4">
      <c r="D71" s="125"/>
    </row>
    <row r="72" spans="4:4">
      <c r="D72" s="125"/>
    </row>
    <row r="73" spans="4:4">
      <c r="D73" s="125"/>
    </row>
    <row r="74" spans="4:4">
      <c r="D74" s="125"/>
    </row>
    <row r="75" spans="4:4">
      <c r="D75" s="125"/>
    </row>
    <row r="76" spans="4:4">
      <c r="D76" s="125"/>
    </row>
    <row r="77" spans="4:4">
      <c r="D77" s="125"/>
    </row>
    <row r="78" spans="4:4">
      <c r="D78" s="125"/>
    </row>
    <row r="79" spans="4:4">
      <c r="D79" s="125"/>
    </row>
    <row r="80" spans="4:4">
      <c r="D80" s="125"/>
    </row>
    <row r="81" spans="4:4">
      <c r="D81" s="125"/>
    </row>
    <row r="82" spans="4:4">
      <c r="D82" s="125"/>
    </row>
    <row r="83" spans="4:4">
      <c r="D83" s="125"/>
    </row>
    <row r="84" spans="4:4">
      <c r="D84" s="125"/>
    </row>
    <row r="85" spans="4:4">
      <c r="D85" s="125"/>
    </row>
    <row r="86" spans="4:4">
      <c r="D86" s="125"/>
    </row>
    <row r="87" spans="4:4">
      <c r="D87" s="125"/>
    </row>
    <row r="88" spans="4:4">
      <c r="D88" s="125"/>
    </row>
    <row r="89" spans="4:4">
      <c r="D89" s="125"/>
    </row>
    <row r="90" spans="4:4">
      <c r="D90" s="125"/>
    </row>
    <row r="91" spans="4:4">
      <c r="D91" s="125"/>
    </row>
    <row r="92" spans="4:4">
      <c r="D92" s="125"/>
    </row>
    <row r="93" spans="4:4">
      <c r="D93" s="125"/>
    </row>
    <row r="94" spans="4:4">
      <c r="D94" s="125"/>
    </row>
    <row r="95" spans="4:4">
      <c r="D95" s="125"/>
    </row>
    <row r="96" spans="4:4">
      <c r="D96" s="125"/>
    </row>
    <row r="97" spans="4:4">
      <c r="D97" s="125"/>
    </row>
    <row r="98" spans="4:4">
      <c r="D98" s="125"/>
    </row>
    <row r="99" spans="4:4">
      <c r="D99" s="125"/>
    </row>
    <row r="100" spans="4:4">
      <c r="D100" s="125"/>
    </row>
    <row r="101" spans="4:4">
      <c r="D101" s="125"/>
    </row>
    <row r="102" spans="4:4">
      <c r="D102" s="125"/>
    </row>
    <row r="103" spans="4:4">
      <c r="D103" s="125"/>
    </row>
    <row r="104" spans="4:4">
      <c r="D104" s="125"/>
    </row>
    <row r="105" spans="4:4">
      <c r="D105" s="125"/>
    </row>
    <row r="106" spans="4:4">
      <c r="D106" s="125"/>
    </row>
    <row r="107" spans="4:4">
      <c r="D107" s="125"/>
    </row>
    <row r="108" spans="4:4">
      <c r="D108" s="125"/>
    </row>
    <row r="109" spans="4:4">
      <c r="D109" s="125"/>
    </row>
    <row r="110" spans="4:4">
      <c r="D110" s="125"/>
    </row>
    <row r="111" spans="4:4">
      <c r="D111" s="125"/>
    </row>
    <row r="112" spans="4:4">
      <c r="D112" s="125"/>
    </row>
    <row r="113" spans="4:4">
      <c r="D113" s="125"/>
    </row>
    <row r="114" spans="4:4">
      <c r="D114" s="125"/>
    </row>
    <row r="115" spans="4:4">
      <c r="D115" s="125"/>
    </row>
    <row r="116" spans="4:4">
      <c r="D116" s="125"/>
    </row>
    <row r="117" spans="4:4">
      <c r="D117" s="125"/>
    </row>
    <row r="118" spans="4:4">
      <c r="D118" s="125"/>
    </row>
    <row r="119" spans="4:4">
      <c r="D119" s="125"/>
    </row>
    <row r="120" spans="4:4">
      <c r="D120" s="125"/>
    </row>
    <row r="121" spans="4:4">
      <c r="D121" s="125"/>
    </row>
    <row r="122" spans="4:4">
      <c r="D122" s="125"/>
    </row>
    <row r="123" spans="4:4">
      <c r="D123" s="125"/>
    </row>
    <row r="124" spans="4:4">
      <c r="D124" s="125"/>
    </row>
    <row r="125" spans="4:4">
      <c r="D125" s="125"/>
    </row>
    <row r="126" spans="4:4">
      <c r="D126" s="125"/>
    </row>
    <row r="127" spans="4:4">
      <c r="D127" s="125"/>
    </row>
    <row r="128" spans="4:4">
      <c r="D128" s="125"/>
    </row>
    <row r="129" spans="4:4">
      <c r="D129" s="125"/>
    </row>
    <row r="130" spans="4:4">
      <c r="D130" s="125"/>
    </row>
    <row r="131" spans="4:4">
      <c r="D131" s="125"/>
    </row>
    <row r="132" spans="4:4">
      <c r="D132" s="125"/>
    </row>
    <row r="133" spans="4:4">
      <c r="D133" s="125"/>
    </row>
    <row r="134" spans="4:4">
      <c r="D134" s="125"/>
    </row>
    <row r="135" spans="4:4">
      <c r="D135" s="125"/>
    </row>
    <row r="136" spans="4:4">
      <c r="D136" s="125"/>
    </row>
    <row r="137" spans="4:4">
      <c r="D137" s="125"/>
    </row>
    <row r="138" spans="4:4">
      <c r="D138" s="125"/>
    </row>
    <row r="139" spans="4:4">
      <c r="D139" s="125"/>
    </row>
    <row r="140" spans="4:4">
      <c r="D140" s="125"/>
    </row>
    <row r="141" spans="4:4">
      <c r="D141" s="125"/>
    </row>
    <row r="142" spans="4:4">
      <c r="D142" s="125"/>
    </row>
    <row r="143" spans="4:4">
      <c r="D143" s="125"/>
    </row>
    <row r="144" spans="4:4">
      <c r="D144" s="125"/>
    </row>
    <row r="145" spans="4:4">
      <c r="D145" s="125"/>
    </row>
    <row r="146" spans="4:4">
      <c r="D146" s="125"/>
    </row>
    <row r="147" spans="4:4">
      <c r="D147" s="125"/>
    </row>
    <row r="148" spans="4:4">
      <c r="D148" s="125"/>
    </row>
    <row r="149" spans="4:4">
      <c r="D149" s="125"/>
    </row>
    <row r="150" spans="4:4">
      <c r="D150" s="125"/>
    </row>
    <row r="151" spans="4:4">
      <c r="D151" s="125"/>
    </row>
    <row r="152" spans="4:4">
      <c r="D152" s="125"/>
    </row>
    <row r="153" spans="4:4">
      <c r="D153" s="125"/>
    </row>
    <row r="154" spans="4:4">
      <c r="D154" s="125"/>
    </row>
    <row r="155" spans="4:4">
      <c r="D155" s="125"/>
    </row>
    <row r="156" spans="4:4">
      <c r="D156" s="125"/>
    </row>
    <row r="157" spans="4:4">
      <c r="D157" s="125"/>
    </row>
    <row r="158" spans="4:4">
      <c r="D158" s="125"/>
    </row>
    <row r="159" spans="4:4">
      <c r="D159" s="125"/>
    </row>
    <row r="160" spans="4:4">
      <c r="D160" s="125"/>
    </row>
    <row r="161" spans="4:4">
      <c r="D161" s="125"/>
    </row>
    <row r="162" spans="4:4">
      <c r="D162" s="125"/>
    </row>
    <row r="163" spans="4:4">
      <c r="D163" s="125"/>
    </row>
    <row r="164" spans="4:4">
      <c r="D164" s="125"/>
    </row>
    <row r="165" spans="4:4">
      <c r="D165" s="125"/>
    </row>
    <row r="166" spans="4:4">
      <c r="D166" s="125"/>
    </row>
    <row r="167" spans="4:4">
      <c r="D167" s="125"/>
    </row>
    <row r="168" spans="4:4">
      <c r="D168" s="125"/>
    </row>
    <row r="169" spans="4:4">
      <c r="D169" s="125"/>
    </row>
    <row r="170" spans="4:4">
      <c r="D170" s="125"/>
    </row>
    <row r="171" spans="4:4">
      <c r="D171" s="125"/>
    </row>
    <row r="172" spans="4:4">
      <c r="D172" s="125"/>
    </row>
    <row r="173" spans="4:4">
      <c r="D173" s="125"/>
    </row>
    <row r="174" spans="4:4">
      <c r="D174" s="125"/>
    </row>
    <row r="175" spans="4:4">
      <c r="D175" s="125"/>
    </row>
    <row r="176" spans="4:4">
      <c r="D176" s="125"/>
    </row>
    <row r="177" spans="4:4">
      <c r="D177" s="125"/>
    </row>
    <row r="178" spans="4:4">
      <c r="D178" s="125"/>
    </row>
    <row r="179" spans="4:4">
      <c r="D179" s="125"/>
    </row>
    <row r="180" spans="4:4">
      <c r="D180" s="125"/>
    </row>
    <row r="181" spans="4:4">
      <c r="D181" s="125"/>
    </row>
    <row r="182" spans="4:4">
      <c r="D182" s="125"/>
    </row>
    <row r="183" spans="4:4">
      <c r="D183" s="125"/>
    </row>
    <row r="184" spans="4:4">
      <c r="D184" s="125"/>
    </row>
    <row r="185" spans="4:4">
      <c r="D185" s="125"/>
    </row>
    <row r="186" spans="4:4">
      <c r="D186" s="125"/>
    </row>
    <row r="187" spans="4:4">
      <c r="D187" s="125"/>
    </row>
    <row r="188" spans="4:4">
      <c r="D188" s="125"/>
    </row>
    <row r="189" spans="4:4">
      <c r="D189" s="125"/>
    </row>
    <row r="190" spans="4:4">
      <c r="D190" s="125"/>
    </row>
    <row r="191" spans="4:4">
      <c r="D191" s="125"/>
    </row>
    <row r="192" spans="4:4">
      <c r="D192" s="125"/>
    </row>
    <row r="193" spans="4:4">
      <c r="D193" s="125"/>
    </row>
    <row r="194" spans="4:4">
      <c r="D194" s="125"/>
    </row>
    <row r="195" spans="4:4">
      <c r="D195" s="125"/>
    </row>
    <row r="196" spans="4:4">
      <c r="D196" s="125"/>
    </row>
    <row r="197" spans="4:4">
      <c r="D197" s="125"/>
    </row>
    <row r="198" spans="4:4">
      <c r="D198" s="125"/>
    </row>
    <row r="199" spans="4:4">
      <c r="D199" s="125"/>
    </row>
    <row r="200" spans="4:4">
      <c r="D200" s="125"/>
    </row>
    <row r="201" spans="4:4">
      <c r="D201" s="125"/>
    </row>
    <row r="202" spans="4:4">
      <c r="D202" s="125"/>
    </row>
    <row r="203" spans="4:4">
      <c r="D203" s="125"/>
    </row>
    <row r="204" spans="4:4">
      <c r="D204" s="125"/>
    </row>
    <row r="205" spans="4:4">
      <c r="D205" s="125"/>
    </row>
    <row r="206" spans="4:4">
      <c r="D206" s="125"/>
    </row>
    <row r="207" spans="4:4">
      <c r="D207" s="125"/>
    </row>
    <row r="208" spans="4:4">
      <c r="D208" s="125"/>
    </row>
    <row r="209" spans="4:4">
      <c r="D209" s="125"/>
    </row>
    <row r="210" spans="4:4">
      <c r="D210" s="125"/>
    </row>
    <row r="211" spans="4:4">
      <c r="D211" s="125"/>
    </row>
    <row r="212" spans="4:4">
      <c r="D212" s="125"/>
    </row>
    <row r="213" spans="4:4">
      <c r="D213" s="125"/>
    </row>
    <row r="214" spans="4:4">
      <c r="D214" s="125"/>
    </row>
    <row r="215" spans="4:4">
      <c r="D215" s="125"/>
    </row>
    <row r="216" spans="4:4">
      <c r="D216" s="125"/>
    </row>
    <row r="217" spans="4:4">
      <c r="D217" s="125"/>
    </row>
    <row r="218" spans="4:4">
      <c r="D218" s="125"/>
    </row>
    <row r="219" spans="4:4">
      <c r="D219" s="125"/>
    </row>
    <row r="220" spans="4:4">
      <c r="D220" s="125"/>
    </row>
    <row r="221" spans="4:4">
      <c r="D221" s="125"/>
    </row>
    <row r="222" spans="4:4">
      <c r="D222" s="125"/>
    </row>
    <row r="223" spans="4:4">
      <c r="D223" s="125"/>
    </row>
    <row r="224" spans="4:4">
      <c r="D224" s="125"/>
    </row>
    <row r="225" spans="4:4">
      <c r="D225" s="125"/>
    </row>
    <row r="226" spans="4:4">
      <c r="D226" s="125"/>
    </row>
    <row r="227" spans="4:4">
      <c r="D227" s="125"/>
    </row>
  </sheetData>
  <printOptions horizontalCentered="1"/>
  <pageMargins left="0" right="0" top="0" bottom="0" header="0" footer="0"/>
  <pageSetup paperSize="9" scale="35" orientation="landscape" horizontalDpi="4294967292" verticalDpi="4294967292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J42"/>
  <sheetViews>
    <sheetView showGridLines="0" topLeftCell="H13" zoomScale="124" zoomScaleNormal="124" workbookViewId="0">
      <selection activeCell="H29" sqref="H29"/>
    </sheetView>
  </sheetViews>
  <sheetFormatPr baseColWidth="10" defaultColWidth="10.875" defaultRowHeight="24.95" customHeight="1"/>
  <cols>
    <col min="1" max="1" width="8.875" style="144" customWidth="1"/>
    <col min="2" max="2" width="6.875" style="122" customWidth="1"/>
    <col min="3" max="3" width="40.875" style="145" customWidth="1"/>
    <col min="4" max="4" width="3.875" style="122" customWidth="1"/>
    <col min="5" max="5" width="10.875" style="122" customWidth="1"/>
    <col min="6" max="6" width="10.875" style="146" customWidth="1"/>
    <col min="7" max="7" width="1.875" style="122" customWidth="1"/>
    <col min="8" max="9" width="6.875" style="122" customWidth="1"/>
    <col min="10" max="10" width="3.875" style="122" customWidth="1"/>
    <col min="11" max="11" width="10.875" style="122" customWidth="1"/>
    <col min="12" max="12" width="10.875" style="146" customWidth="1"/>
    <col min="13" max="13" width="1.875" style="122" customWidth="1"/>
    <col min="14" max="15" width="6.875" style="122" customWidth="1"/>
    <col min="16" max="16" width="3.875" style="122" customWidth="1"/>
    <col min="17" max="17" width="10.875" style="122" customWidth="1"/>
    <col min="18" max="18" width="10.875" style="146" customWidth="1"/>
    <col min="19" max="19" width="1.875" style="122" customWidth="1"/>
    <col min="20" max="21" width="6.875" style="122" customWidth="1"/>
    <col min="22" max="22" width="3.875" style="122" customWidth="1"/>
    <col min="23" max="23" width="10.875" style="122" customWidth="1"/>
    <col min="24" max="24" width="10.875" style="146" customWidth="1"/>
    <col min="25" max="25" width="1.875" style="122" customWidth="1"/>
    <col min="26" max="27" width="6.875" style="122" customWidth="1"/>
    <col min="28" max="28" width="3.875" style="122" customWidth="1"/>
    <col min="29" max="29" width="10.875" style="122" customWidth="1"/>
    <col min="30" max="30" width="10.875" style="146" customWidth="1"/>
    <col min="31" max="31" width="1.875" style="122" customWidth="1"/>
    <col min="32" max="33" width="6.875" style="122" customWidth="1"/>
    <col min="34" max="34" width="3.875" style="122" customWidth="1"/>
    <col min="35" max="37" width="70.875" style="122" customWidth="1"/>
    <col min="38" max="16384" width="10.875" style="144"/>
  </cols>
  <sheetData>
    <row r="1" spans="1:88" s="157" customFormat="1" ht="69" customHeight="1">
      <c r="A1" s="22"/>
      <c r="B1" s="23" t="s">
        <v>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156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</row>
    <row r="2" spans="1:88" s="156" customFormat="1" ht="69" customHeight="1">
      <c r="A2" s="28"/>
      <c r="B2" s="5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</row>
    <row r="3" spans="1:88" s="160" customFormat="1" ht="20.100000000000001" customHeight="1" thickBot="1">
      <c r="A3" s="129"/>
      <c r="B3" s="49" t="s">
        <v>39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88" s="160" customFormat="1" ht="69" customHeight="1" thickBot="1">
      <c r="A4" s="31"/>
      <c r="B4" s="50" t="s">
        <v>32</v>
      </c>
      <c r="C4" s="51"/>
      <c r="D4" s="51"/>
      <c r="E4" s="178" t="s">
        <v>50</v>
      </c>
      <c r="F4" s="179"/>
      <c r="G4" s="179"/>
      <c r="H4" s="179"/>
      <c r="I4" s="180"/>
      <c r="J4" s="51"/>
      <c r="K4" s="167" t="s">
        <v>42</v>
      </c>
      <c r="L4" s="168"/>
      <c r="M4" s="168"/>
      <c r="N4" s="168"/>
      <c r="O4" s="169"/>
      <c r="P4" s="51"/>
      <c r="Q4" s="167" t="s">
        <v>52</v>
      </c>
      <c r="R4" s="168"/>
      <c r="S4" s="168"/>
      <c r="T4" s="168"/>
      <c r="U4" s="169"/>
      <c r="V4" s="51"/>
      <c r="W4" s="167" t="s">
        <v>51</v>
      </c>
      <c r="X4" s="168"/>
      <c r="Y4" s="168"/>
      <c r="Z4" s="168"/>
      <c r="AA4" s="169"/>
      <c r="AB4" s="51"/>
      <c r="AC4" s="167" t="s">
        <v>53</v>
      </c>
      <c r="AD4" s="168"/>
      <c r="AE4" s="168"/>
      <c r="AF4" s="168"/>
      <c r="AG4" s="169"/>
      <c r="AH4" s="51"/>
      <c r="AI4" s="31"/>
      <c r="AJ4" s="31"/>
      <c r="AK4" s="31"/>
    </row>
    <row r="5" spans="1:88" ht="41.1" customHeight="1">
      <c r="A5" s="32"/>
      <c r="B5" s="182" t="s">
        <v>21</v>
      </c>
      <c r="C5" s="183"/>
      <c r="D5" s="132"/>
      <c r="E5" s="64" t="s">
        <v>22</v>
      </c>
      <c r="F5" s="65" t="s">
        <v>23</v>
      </c>
      <c r="G5" s="35"/>
      <c r="H5" s="33"/>
      <c r="I5" s="34"/>
      <c r="J5" s="132"/>
      <c r="K5" s="64" t="s">
        <v>22</v>
      </c>
      <c r="L5" s="65" t="s">
        <v>23</v>
      </c>
      <c r="M5" s="35"/>
      <c r="N5" s="33"/>
      <c r="O5" s="34"/>
      <c r="P5" s="132"/>
      <c r="Q5" s="64" t="s">
        <v>22</v>
      </c>
      <c r="R5" s="65" t="s">
        <v>23</v>
      </c>
      <c r="S5" s="35"/>
      <c r="T5" s="33"/>
      <c r="U5" s="34"/>
      <c r="V5" s="132"/>
      <c r="W5" s="64" t="s">
        <v>22</v>
      </c>
      <c r="X5" s="65" t="s">
        <v>23</v>
      </c>
      <c r="Y5" s="35"/>
      <c r="Z5" s="33"/>
      <c r="AA5" s="34"/>
      <c r="AB5" s="132"/>
      <c r="AC5" s="64" t="s">
        <v>22</v>
      </c>
      <c r="AD5" s="65" t="s">
        <v>23</v>
      </c>
      <c r="AE5" s="35"/>
      <c r="AF5" s="33"/>
      <c r="AG5" s="34"/>
      <c r="AH5" s="132"/>
      <c r="AI5" s="37"/>
      <c r="AJ5" s="36"/>
      <c r="AK5" s="36"/>
    </row>
    <row r="6" spans="1:88" s="153" customFormat="1" ht="30" customHeight="1" thickBot="1">
      <c r="A6" s="32"/>
      <c r="B6" s="66" t="s">
        <v>6</v>
      </c>
      <c r="C6" s="67" t="s">
        <v>33</v>
      </c>
      <c r="D6" s="131"/>
      <c r="E6" s="63">
        <f t="shared" ref="E6:E20" si="0">K6+Q6+W6+AC6</f>
        <v>3</v>
      </c>
      <c r="F6" s="58">
        <f>E6/E$14</f>
        <v>9.8039215686274508E-3</v>
      </c>
      <c r="G6" s="68"/>
      <c r="H6" s="181" t="s">
        <v>24</v>
      </c>
      <c r="I6" s="181"/>
      <c r="J6" s="131"/>
      <c r="K6" s="63">
        <v>2</v>
      </c>
      <c r="L6" s="58">
        <f>K6/K$14</f>
        <v>9.7087378640776691E-3</v>
      </c>
      <c r="M6" s="68"/>
      <c r="N6" s="181" t="s">
        <v>24</v>
      </c>
      <c r="O6" s="181"/>
      <c r="P6" s="131"/>
      <c r="Q6" s="63">
        <v>0</v>
      </c>
      <c r="R6" s="58">
        <f>Q6/Q$14</f>
        <v>0</v>
      </c>
      <c r="S6" s="68"/>
      <c r="T6" s="181" t="s">
        <v>24</v>
      </c>
      <c r="U6" s="181"/>
      <c r="V6" s="131"/>
      <c r="W6" s="63">
        <v>0</v>
      </c>
      <c r="X6" s="58">
        <f>W6/W$14</f>
        <v>0</v>
      </c>
      <c r="Y6" s="68"/>
      <c r="Z6" s="181" t="s">
        <v>24</v>
      </c>
      <c r="AA6" s="181"/>
      <c r="AB6" s="131"/>
      <c r="AC6" s="63">
        <v>1</v>
      </c>
      <c r="AD6" s="58">
        <f>AC6/AC$14</f>
        <v>1.4285714285714285E-2</v>
      </c>
      <c r="AE6" s="68"/>
      <c r="AF6" s="170" t="s">
        <v>24</v>
      </c>
      <c r="AG6" s="170"/>
      <c r="AH6" s="131"/>
      <c r="AI6" s="37"/>
      <c r="AJ6" s="38"/>
      <c r="AK6" s="38"/>
    </row>
    <row r="7" spans="1:88" s="153" customFormat="1" ht="15" customHeight="1" thickTop="1" thickBot="1">
      <c r="A7" s="32"/>
      <c r="B7" s="184" t="s">
        <v>7</v>
      </c>
      <c r="C7" s="69" t="s">
        <v>9</v>
      </c>
      <c r="D7" s="133"/>
      <c r="E7" s="70">
        <f t="shared" si="0"/>
        <v>10</v>
      </c>
      <c r="F7" s="59">
        <f>E7/E$14</f>
        <v>3.2679738562091505E-2</v>
      </c>
      <c r="G7" s="68"/>
      <c r="H7" s="171">
        <f>SUM(E7,E9,E10)</f>
        <v>50</v>
      </c>
      <c r="I7" s="174">
        <f>H7/E14</f>
        <v>0.16339869281045752</v>
      </c>
      <c r="J7" s="133"/>
      <c r="K7" s="70">
        <v>7</v>
      </c>
      <c r="L7" s="59">
        <f>K7/K$14</f>
        <v>3.3980582524271843E-2</v>
      </c>
      <c r="M7" s="68"/>
      <c r="N7" s="171">
        <f>SUM(K7,K9,K10)</f>
        <v>27</v>
      </c>
      <c r="O7" s="174">
        <f>N7/K14</f>
        <v>0.13106796116504854</v>
      </c>
      <c r="P7" s="133"/>
      <c r="Q7" s="70">
        <v>1</v>
      </c>
      <c r="R7" s="59">
        <f>Q7/Q$14</f>
        <v>9.0909090909090912E-2</v>
      </c>
      <c r="S7" s="68"/>
      <c r="T7" s="171">
        <f>SUM(Q7,Q9,Q10)</f>
        <v>3</v>
      </c>
      <c r="U7" s="174">
        <f>T7/Q14</f>
        <v>0.27272727272727271</v>
      </c>
      <c r="V7" s="133"/>
      <c r="W7" s="70">
        <v>1</v>
      </c>
      <c r="X7" s="59">
        <f>W7/W$14</f>
        <v>5.2631578947368418E-2</v>
      </c>
      <c r="Y7" s="68"/>
      <c r="Z7" s="171">
        <f>SUM(W7,W9,W10)</f>
        <v>5</v>
      </c>
      <c r="AA7" s="174">
        <f>Z7/W14</f>
        <v>0.26315789473684209</v>
      </c>
      <c r="AB7" s="133"/>
      <c r="AC7" s="70">
        <v>1</v>
      </c>
      <c r="AD7" s="59">
        <f>AC7/AC$14</f>
        <v>1.4285714285714285E-2</v>
      </c>
      <c r="AE7" s="68"/>
      <c r="AF7" s="171">
        <f>SUM(AC7,AC9,AC10)</f>
        <v>15</v>
      </c>
      <c r="AG7" s="174">
        <f>AF7/AC14</f>
        <v>0.21428571428571427</v>
      </c>
      <c r="AH7" s="133"/>
      <c r="AI7" s="37"/>
      <c r="AJ7" s="38"/>
      <c r="AK7" s="38"/>
    </row>
    <row r="8" spans="1:88" s="153" customFormat="1" ht="15" customHeight="1" thickTop="1" thickBot="1">
      <c r="A8" s="32"/>
      <c r="B8" s="184"/>
      <c r="C8" s="71" t="s">
        <v>31</v>
      </c>
      <c r="D8" s="133"/>
      <c r="E8" s="72">
        <f t="shared" si="0"/>
        <v>3</v>
      </c>
      <c r="F8" s="60">
        <f>E8/E14</f>
        <v>9.8039215686274508E-3</v>
      </c>
      <c r="G8" s="68"/>
      <c r="H8" s="172"/>
      <c r="I8" s="175"/>
      <c r="J8" s="133"/>
      <c r="K8" s="72">
        <v>2</v>
      </c>
      <c r="L8" s="60">
        <f>K8/K14</f>
        <v>9.7087378640776691E-3</v>
      </c>
      <c r="M8" s="68"/>
      <c r="N8" s="172"/>
      <c r="O8" s="175"/>
      <c r="P8" s="133"/>
      <c r="Q8" s="72">
        <v>0</v>
      </c>
      <c r="R8" s="60">
        <f>Q8/Q14</f>
        <v>0</v>
      </c>
      <c r="S8" s="68"/>
      <c r="T8" s="172"/>
      <c r="U8" s="175"/>
      <c r="V8" s="133"/>
      <c r="W8" s="72">
        <v>0</v>
      </c>
      <c r="X8" s="60">
        <f>W8/W14</f>
        <v>0</v>
      </c>
      <c r="Y8" s="68"/>
      <c r="Z8" s="172"/>
      <c r="AA8" s="175"/>
      <c r="AB8" s="133"/>
      <c r="AC8" s="72">
        <v>1</v>
      </c>
      <c r="AD8" s="60">
        <f>AC8/AC14</f>
        <v>1.4285714285714285E-2</v>
      </c>
      <c r="AE8" s="68"/>
      <c r="AF8" s="172"/>
      <c r="AG8" s="175"/>
      <c r="AH8" s="133"/>
      <c r="AI8" s="37"/>
      <c r="AJ8" s="38"/>
      <c r="AK8" s="38"/>
    </row>
    <row r="9" spans="1:88" s="153" customFormat="1" ht="30" customHeight="1" thickTop="1" thickBot="1">
      <c r="A9" s="32"/>
      <c r="B9" s="73" t="s">
        <v>5</v>
      </c>
      <c r="C9" s="74" t="s">
        <v>10</v>
      </c>
      <c r="D9" s="133"/>
      <c r="E9" s="75">
        <f t="shared" si="0"/>
        <v>13</v>
      </c>
      <c r="F9" s="61">
        <f t="shared" ref="F9:F13" si="1">E9/E$14</f>
        <v>4.2483660130718956E-2</v>
      </c>
      <c r="G9" s="68"/>
      <c r="H9" s="172"/>
      <c r="I9" s="175"/>
      <c r="J9" s="133"/>
      <c r="K9" s="75">
        <v>7</v>
      </c>
      <c r="L9" s="61">
        <f t="shared" ref="L9:L13" si="2">K9/K$14</f>
        <v>3.3980582524271843E-2</v>
      </c>
      <c r="M9" s="68"/>
      <c r="N9" s="172"/>
      <c r="O9" s="175"/>
      <c r="P9" s="133"/>
      <c r="Q9" s="75">
        <v>0</v>
      </c>
      <c r="R9" s="61">
        <f t="shared" ref="R9:R13" si="3">Q9/Q$14</f>
        <v>0</v>
      </c>
      <c r="S9" s="68"/>
      <c r="T9" s="172"/>
      <c r="U9" s="175"/>
      <c r="V9" s="133"/>
      <c r="W9" s="75">
        <v>2</v>
      </c>
      <c r="X9" s="61">
        <f t="shared" ref="X9:X13" si="4">W9/W$14</f>
        <v>0.10526315789473684</v>
      </c>
      <c r="Y9" s="68"/>
      <c r="Z9" s="172"/>
      <c r="AA9" s="175"/>
      <c r="AB9" s="133"/>
      <c r="AC9" s="75">
        <v>4</v>
      </c>
      <c r="AD9" s="61">
        <f t="shared" ref="AD9:AD14" si="5">AC9/AC$14</f>
        <v>5.7142857142857141E-2</v>
      </c>
      <c r="AE9" s="68"/>
      <c r="AF9" s="172"/>
      <c r="AG9" s="175"/>
      <c r="AH9" s="133"/>
      <c r="AI9" s="37"/>
      <c r="AJ9" s="38"/>
      <c r="AK9" s="38"/>
    </row>
    <row r="10" spans="1:88" s="153" customFormat="1" ht="30" customHeight="1" thickTop="1" thickBot="1">
      <c r="A10" s="32"/>
      <c r="B10" s="76" t="s">
        <v>4</v>
      </c>
      <c r="C10" s="77" t="s">
        <v>11</v>
      </c>
      <c r="D10" s="133"/>
      <c r="E10" s="78">
        <f t="shared" si="0"/>
        <v>27</v>
      </c>
      <c r="F10" s="62">
        <f t="shared" si="1"/>
        <v>8.8235294117647065E-2</v>
      </c>
      <c r="G10" s="68"/>
      <c r="H10" s="173"/>
      <c r="I10" s="176"/>
      <c r="J10" s="133"/>
      <c r="K10" s="78">
        <v>13</v>
      </c>
      <c r="L10" s="62">
        <f t="shared" si="2"/>
        <v>6.3106796116504854E-2</v>
      </c>
      <c r="M10" s="68"/>
      <c r="N10" s="173"/>
      <c r="O10" s="176"/>
      <c r="P10" s="133"/>
      <c r="Q10" s="78">
        <v>2</v>
      </c>
      <c r="R10" s="62">
        <f t="shared" si="3"/>
        <v>0.18181818181818182</v>
      </c>
      <c r="S10" s="68"/>
      <c r="T10" s="173"/>
      <c r="U10" s="176"/>
      <c r="V10" s="133"/>
      <c r="W10" s="78">
        <v>2</v>
      </c>
      <c r="X10" s="62">
        <f t="shared" si="4"/>
        <v>0.10526315789473684</v>
      </c>
      <c r="Y10" s="68"/>
      <c r="Z10" s="173"/>
      <c r="AA10" s="176"/>
      <c r="AB10" s="133"/>
      <c r="AC10" s="78">
        <v>10</v>
      </c>
      <c r="AD10" s="62">
        <f t="shared" si="5"/>
        <v>0.14285714285714285</v>
      </c>
      <c r="AE10" s="68"/>
      <c r="AF10" s="173"/>
      <c r="AG10" s="176"/>
      <c r="AH10" s="133"/>
      <c r="AI10" s="37"/>
      <c r="AJ10" s="38"/>
      <c r="AK10" s="38"/>
    </row>
    <row r="11" spans="1:88" s="153" customFormat="1" ht="30" customHeight="1" thickTop="1" thickBot="1">
      <c r="A11" s="32"/>
      <c r="B11" s="79" t="s">
        <v>1</v>
      </c>
      <c r="C11" s="112" t="s">
        <v>34</v>
      </c>
      <c r="D11" s="134"/>
      <c r="E11" s="113">
        <f t="shared" si="0"/>
        <v>35</v>
      </c>
      <c r="F11" s="114">
        <f t="shared" si="1"/>
        <v>0.11437908496732026</v>
      </c>
      <c r="G11" s="68"/>
      <c r="H11" s="80"/>
      <c r="I11" s="81"/>
      <c r="J11" s="134"/>
      <c r="K11" s="113">
        <v>12</v>
      </c>
      <c r="L11" s="114">
        <f t="shared" si="2"/>
        <v>5.8252427184466021E-2</v>
      </c>
      <c r="M11" s="68"/>
      <c r="N11" s="80"/>
      <c r="O11" s="81"/>
      <c r="P11" s="134"/>
      <c r="Q11" s="113">
        <v>2</v>
      </c>
      <c r="R11" s="114">
        <f t="shared" si="3"/>
        <v>0.18181818181818182</v>
      </c>
      <c r="S11" s="68"/>
      <c r="T11" s="80"/>
      <c r="U11" s="81"/>
      <c r="V11" s="134"/>
      <c r="W11" s="113">
        <v>6</v>
      </c>
      <c r="X11" s="114">
        <f t="shared" si="4"/>
        <v>0.31578947368421051</v>
      </c>
      <c r="Y11" s="68"/>
      <c r="Z11" s="80"/>
      <c r="AA11" s="81"/>
      <c r="AB11" s="134"/>
      <c r="AC11" s="113">
        <v>15</v>
      </c>
      <c r="AD11" s="114">
        <f t="shared" si="5"/>
        <v>0.21428571428571427</v>
      </c>
      <c r="AE11" s="68"/>
      <c r="AF11" s="80"/>
      <c r="AG11" s="81"/>
      <c r="AH11" s="134"/>
      <c r="AI11" s="37"/>
      <c r="AJ11" s="38"/>
      <c r="AK11" s="38"/>
    </row>
    <row r="12" spans="1:88" s="153" customFormat="1" ht="30" customHeight="1" thickTop="1" thickBot="1">
      <c r="A12" s="32"/>
      <c r="B12" s="82" t="s">
        <v>0</v>
      </c>
      <c r="C12" s="115" t="s">
        <v>12</v>
      </c>
      <c r="D12" s="84"/>
      <c r="E12" s="116">
        <f t="shared" si="0"/>
        <v>172</v>
      </c>
      <c r="F12" s="117">
        <f t="shared" si="1"/>
        <v>0.56209150326797386</v>
      </c>
      <c r="G12" s="68"/>
      <c r="H12" s="83"/>
      <c r="I12" s="84"/>
      <c r="J12" s="84"/>
      <c r="K12" s="116">
        <v>123</v>
      </c>
      <c r="L12" s="117">
        <f t="shared" si="2"/>
        <v>0.59708737864077666</v>
      </c>
      <c r="M12" s="68"/>
      <c r="N12" s="83"/>
      <c r="O12" s="84"/>
      <c r="P12" s="84"/>
      <c r="Q12" s="116">
        <v>5</v>
      </c>
      <c r="R12" s="117">
        <f t="shared" si="3"/>
        <v>0.45454545454545453</v>
      </c>
      <c r="S12" s="68"/>
      <c r="T12" s="83"/>
      <c r="U12" s="84"/>
      <c r="V12" s="84"/>
      <c r="W12" s="116">
        <v>5</v>
      </c>
      <c r="X12" s="117">
        <f t="shared" si="4"/>
        <v>0.26315789473684209</v>
      </c>
      <c r="Y12" s="68"/>
      <c r="Z12" s="83"/>
      <c r="AA12" s="84"/>
      <c r="AB12" s="84"/>
      <c r="AC12" s="116">
        <v>39</v>
      </c>
      <c r="AD12" s="117">
        <f t="shared" si="5"/>
        <v>0.55714285714285716</v>
      </c>
      <c r="AE12" s="68"/>
      <c r="AF12" s="83"/>
      <c r="AG12" s="84"/>
      <c r="AH12" s="84"/>
      <c r="AI12" s="37"/>
      <c r="AJ12" s="38"/>
      <c r="AK12" s="38"/>
    </row>
    <row r="13" spans="1:88" s="153" customFormat="1" ht="30" customHeight="1" thickTop="1">
      <c r="A13" s="32"/>
      <c r="B13" s="85" t="s">
        <v>13</v>
      </c>
      <c r="C13" s="118" t="s">
        <v>14</v>
      </c>
      <c r="D13" s="86"/>
      <c r="E13" s="119">
        <f t="shared" si="0"/>
        <v>46</v>
      </c>
      <c r="F13" s="120">
        <f t="shared" si="1"/>
        <v>0.15032679738562091</v>
      </c>
      <c r="G13" s="68"/>
      <c r="H13" s="84"/>
      <c r="I13" s="86"/>
      <c r="J13" s="86"/>
      <c r="K13" s="119">
        <v>42</v>
      </c>
      <c r="L13" s="120">
        <f t="shared" si="2"/>
        <v>0.20388349514563106</v>
      </c>
      <c r="M13" s="68"/>
      <c r="N13" s="84"/>
      <c r="O13" s="86"/>
      <c r="P13" s="86"/>
      <c r="Q13" s="119">
        <v>1</v>
      </c>
      <c r="R13" s="120">
        <f t="shared" si="3"/>
        <v>9.0909090909090912E-2</v>
      </c>
      <c r="S13" s="68"/>
      <c r="T13" s="84"/>
      <c r="U13" s="86"/>
      <c r="V13" s="86"/>
      <c r="W13" s="119">
        <v>3</v>
      </c>
      <c r="X13" s="120">
        <f t="shared" si="4"/>
        <v>0.15789473684210525</v>
      </c>
      <c r="Y13" s="68"/>
      <c r="Z13" s="84"/>
      <c r="AA13" s="86"/>
      <c r="AB13" s="86"/>
      <c r="AC13" s="119">
        <v>0</v>
      </c>
      <c r="AD13" s="120">
        <f t="shared" si="5"/>
        <v>0</v>
      </c>
      <c r="AE13" s="68"/>
      <c r="AF13" s="84"/>
      <c r="AG13" s="86"/>
      <c r="AH13" s="86"/>
      <c r="AI13" s="37"/>
      <c r="AJ13" s="38"/>
      <c r="AK13" s="38"/>
    </row>
    <row r="14" spans="1:88" s="161" customFormat="1" ht="39.950000000000003" customHeight="1">
      <c r="A14" s="39"/>
      <c r="B14" s="87"/>
      <c r="C14" s="98" t="s">
        <v>25</v>
      </c>
      <c r="D14" s="135"/>
      <c r="E14" s="99">
        <f t="shared" si="0"/>
        <v>306</v>
      </c>
      <c r="F14" s="59">
        <f>E14/E$14</f>
        <v>1</v>
      </c>
      <c r="G14" s="88"/>
      <c r="H14" s="89"/>
      <c r="I14" s="52">
        <f>E14/E20</f>
        <v>0.88695652173913042</v>
      </c>
      <c r="J14" s="135"/>
      <c r="K14" s="99">
        <f>SUM(K6:K7)+SUM(K9:K13)</f>
        <v>206</v>
      </c>
      <c r="L14" s="59">
        <f>K14/K$14</f>
        <v>1</v>
      </c>
      <c r="M14" s="88"/>
      <c r="N14" s="89"/>
      <c r="O14" s="52">
        <f>K14/K20</f>
        <v>0.85833333333333328</v>
      </c>
      <c r="P14" s="135"/>
      <c r="Q14" s="99">
        <v>11</v>
      </c>
      <c r="R14" s="59">
        <f>Q14/Q$14</f>
        <v>1</v>
      </c>
      <c r="S14" s="88"/>
      <c r="T14" s="89"/>
      <c r="U14" s="52">
        <f>Q14/Q20</f>
        <v>0.84615384615384615</v>
      </c>
      <c r="V14" s="135"/>
      <c r="W14" s="99">
        <v>19</v>
      </c>
      <c r="X14" s="59">
        <f>W14/W$14</f>
        <v>1</v>
      </c>
      <c r="Y14" s="88"/>
      <c r="Z14" s="89"/>
      <c r="AA14" s="52">
        <f>W14/W20</f>
        <v>0.95</v>
      </c>
      <c r="AB14" s="135"/>
      <c r="AC14" s="99">
        <v>70</v>
      </c>
      <c r="AD14" s="59">
        <f t="shared" si="5"/>
        <v>1</v>
      </c>
      <c r="AE14" s="88"/>
      <c r="AF14" s="89"/>
      <c r="AG14" s="52">
        <f>AC14/AC20</f>
        <v>0.97222222222222221</v>
      </c>
      <c r="AH14" s="135"/>
      <c r="AI14" s="41"/>
      <c r="AJ14" s="40"/>
      <c r="AK14" s="40"/>
    </row>
    <row r="15" spans="1:88" s="153" customFormat="1" ht="30" customHeight="1">
      <c r="A15" s="32"/>
      <c r="B15" s="90" t="s">
        <v>15</v>
      </c>
      <c r="C15" s="91" t="s">
        <v>26</v>
      </c>
      <c r="D15" s="136"/>
      <c r="E15" s="92">
        <f t="shared" si="0"/>
        <v>35</v>
      </c>
      <c r="F15" s="93"/>
      <c r="G15" s="68"/>
      <c r="H15" s="86"/>
      <c r="I15" s="54"/>
      <c r="J15" s="136"/>
      <c r="K15" s="92">
        <v>33</v>
      </c>
      <c r="L15" s="93"/>
      <c r="M15" s="68"/>
      <c r="N15" s="86"/>
      <c r="O15" s="54"/>
      <c r="P15" s="136"/>
      <c r="Q15" s="92">
        <v>1</v>
      </c>
      <c r="R15" s="93"/>
      <c r="S15" s="68"/>
      <c r="T15" s="86"/>
      <c r="U15" s="54"/>
      <c r="V15" s="136"/>
      <c r="W15" s="92">
        <v>1</v>
      </c>
      <c r="X15" s="93"/>
      <c r="Y15" s="68"/>
      <c r="Z15" s="86"/>
      <c r="AA15" s="54"/>
      <c r="AB15" s="136"/>
      <c r="AC15" s="92">
        <v>0</v>
      </c>
      <c r="AD15" s="93"/>
      <c r="AE15" s="68"/>
      <c r="AF15" s="86"/>
      <c r="AG15" s="54"/>
      <c r="AH15" s="136"/>
      <c r="AI15" s="43"/>
      <c r="AJ15" s="38"/>
      <c r="AK15" s="38"/>
    </row>
    <row r="16" spans="1:88" s="153" customFormat="1" ht="30" customHeight="1">
      <c r="A16" s="32"/>
      <c r="B16" s="90" t="s">
        <v>16</v>
      </c>
      <c r="C16" s="91" t="s">
        <v>27</v>
      </c>
      <c r="D16" s="136"/>
      <c r="E16" s="92">
        <f t="shared" si="0"/>
        <v>1</v>
      </c>
      <c r="F16" s="93"/>
      <c r="G16" s="68"/>
      <c r="H16" s="86"/>
      <c r="I16" s="55"/>
      <c r="J16" s="136"/>
      <c r="K16" s="92">
        <v>1</v>
      </c>
      <c r="L16" s="93"/>
      <c r="M16" s="68"/>
      <c r="N16" s="86"/>
      <c r="O16" s="55"/>
      <c r="P16" s="136"/>
      <c r="Q16" s="92">
        <v>0</v>
      </c>
      <c r="R16" s="93"/>
      <c r="S16" s="68"/>
      <c r="T16" s="86"/>
      <c r="U16" s="55"/>
      <c r="V16" s="136"/>
      <c r="W16" s="92">
        <v>0</v>
      </c>
      <c r="X16" s="93"/>
      <c r="Y16" s="68"/>
      <c r="Z16" s="86"/>
      <c r="AA16" s="55"/>
      <c r="AB16" s="136"/>
      <c r="AC16" s="92">
        <v>0</v>
      </c>
      <c r="AD16" s="93"/>
      <c r="AE16" s="68"/>
      <c r="AF16" s="86"/>
      <c r="AG16" s="55"/>
      <c r="AH16" s="136"/>
      <c r="AI16" s="43"/>
      <c r="AJ16" s="38"/>
      <c r="AK16" s="38"/>
    </row>
    <row r="17" spans="1:37" s="162" customFormat="1" ht="30" customHeight="1">
      <c r="A17" s="32"/>
      <c r="B17" s="90" t="s">
        <v>3</v>
      </c>
      <c r="C17" s="91" t="s">
        <v>17</v>
      </c>
      <c r="D17" s="137"/>
      <c r="E17" s="92">
        <f t="shared" si="0"/>
        <v>2</v>
      </c>
      <c r="F17" s="93"/>
      <c r="G17" s="68"/>
      <c r="H17" s="94"/>
      <c r="I17" s="56"/>
      <c r="J17" s="137"/>
      <c r="K17" s="92">
        <v>0</v>
      </c>
      <c r="L17" s="93"/>
      <c r="M17" s="68"/>
      <c r="N17" s="94"/>
      <c r="O17" s="56"/>
      <c r="P17" s="137"/>
      <c r="Q17" s="92">
        <v>0</v>
      </c>
      <c r="R17" s="93"/>
      <c r="S17" s="68"/>
      <c r="T17" s="94"/>
      <c r="U17" s="56"/>
      <c r="V17" s="137"/>
      <c r="W17" s="92">
        <v>0</v>
      </c>
      <c r="X17" s="93"/>
      <c r="Y17" s="68"/>
      <c r="Z17" s="94"/>
      <c r="AA17" s="56"/>
      <c r="AB17" s="137"/>
      <c r="AC17" s="92">
        <v>2</v>
      </c>
      <c r="AD17" s="93"/>
      <c r="AE17" s="68"/>
      <c r="AF17" s="94"/>
      <c r="AG17" s="56"/>
      <c r="AH17" s="137"/>
      <c r="AI17" s="43"/>
      <c r="AJ17" s="44"/>
      <c r="AK17" s="44"/>
    </row>
    <row r="18" spans="1:37" s="153" customFormat="1" ht="30" customHeight="1">
      <c r="A18" s="32"/>
      <c r="B18" s="90" t="s">
        <v>18</v>
      </c>
      <c r="C18" s="95" t="s">
        <v>28</v>
      </c>
      <c r="D18" s="136"/>
      <c r="E18" s="96">
        <f t="shared" si="0"/>
        <v>1</v>
      </c>
      <c r="F18" s="93"/>
      <c r="G18" s="68"/>
      <c r="H18" s="86"/>
      <c r="I18" s="57"/>
      <c r="J18" s="136"/>
      <c r="K18" s="96">
        <v>0</v>
      </c>
      <c r="L18" s="93"/>
      <c r="M18" s="68"/>
      <c r="N18" s="86"/>
      <c r="O18" s="57"/>
      <c r="P18" s="136"/>
      <c r="Q18" s="96">
        <v>1</v>
      </c>
      <c r="R18" s="93"/>
      <c r="S18" s="68"/>
      <c r="T18" s="86"/>
      <c r="U18" s="57"/>
      <c r="V18" s="136"/>
      <c r="W18" s="96">
        <v>0</v>
      </c>
      <c r="X18" s="93"/>
      <c r="Y18" s="68"/>
      <c r="Z18" s="86"/>
      <c r="AA18" s="57"/>
      <c r="AB18" s="136"/>
      <c r="AC18" s="96">
        <v>0</v>
      </c>
      <c r="AD18" s="93"/>
      <c r="AE18" s="68"/>
      <c r="AF18" s="86"/>
      <c r="AG18" s="57"/>
      <c r="AH18" s="136"/>
      <c r="AI18" s="43"/>
      <c r="AJ18" s="38"/>
      <c r="AK18" s="38"/>
    </row>
    <row r="19" spans="1:37" s="163" customFormat="1" ht="30" customHeight="1">
      <c r="A19" s="32"/>
      <c r="B19" s="97" t="s">
        <v>2</v>
      </c>
      <c r="C19" s="98" t="s">
        <v>29</v>
      </c>
      <c r="D19" s="135"/>
      <c r="E19" s="99">
        <f t="shared" si="0"/>
        <v>39</v>
      </c>
      <c r="F19" s="93"/>
      <c r="G19" s="68"/>
      <c r="H19" s="86"/>
      <c r="I19" s="53">
        <f>E19/E20</f>
        <v>0.11304347826086956</v>
      </c>
      <c r="J19" s="135"/>
      <c r="K19" s="99">
        <f>SUM(K15:K18)</f>
        <v>34</v>
      </c>
      <c r="L19" s="93"/>
      <c r="M19" s="68"/>
      <c r="N19" s="86"/>
      <c r="O19" s="53">
        <f>K19/K20</f>
        <v>0.14166666666666666</v>
      </c>
      <c r="P19" s="135"/>
      <c r="Q19" s="99">
        <v>2</v>
      </c>
      <c r="R19" s="93"/>
      <c r="S19" s="68"/>
      <c r="T19" s="86"/>
      <c r="U19" s="53">
        <f>Q19/Q20</f>
        <v>0.15384615384615385</v>
      </c>
      <c r="V19" s="135"/>
      <c r="W19" s="99">
        <v>1</v>
      </c>
      <c r="X19" s="93"/>
      <c r="Y19" s="68"/>
      <c r="Z19" s="86"/>
      <c r="AA19" s="53">
        <f>W19/W20</f>
        <v>0.05</v>
      </c>
      <c r="AB19" s="135"/>
      <c r="AC19" s="99">
        <v>2</v>
      </c>
      <c r="AD19" s="93"/>
      <c r="AE19" s="68"/>
      <c r="AF19" s="86"/>
      <c r="AG19" s="53">
        <f>AC19/AC20</f>
        <v>2.7777777777777776E-2</v>
      </c>
      <c r="AH19" s="135"/>
      <c r="AI19" s="43"/>
      <c r="AJ19" s="45"/>
      <c r="AK19" s="45"/>
    </row>
    <row r="20" spans="1:37" s="161" customFormat="1" ht="39.950000000000003" customHeight="1">
      <c r="A20" s="39"/>
      <c r="B20" s="87"/>
      <c r="C20" s="100" t="s">
        <v>30</v>
      </c>
      <c r="D20" s="102"/>
      <c r="E20" s="101">
        <f t="shared" si="0"/>
        <v>345</v>
      </c>
      <c r="F20" s="93"/>
      <c r="G20" s="88"/>
      <c r="H20" s="89"/>
      <c r="I20" s="102"/>
      <c r="J20" s="102"/>
      <c r="K20" s="101">
        <f>K19+K14</f>
        <v>240</v>
      </c>
      <c r="L20" s="93"/>
      <c r="M20" s="88"/>
      <c r="N20" s="89"/>
      <c r="O20" s="102"/>
      <c r="P20" s="102"/>
      <c r="Q20" s="101">
        <v>13</v>
      </c>
      <c r="R20" s="93"/>
      <c r="S20" s="88"/>
      <c r="T20" s="89"/>
      <c r="U20" s="102"/>
      <c r="V20" s="102"/>
      <c r="W20" s="101">
        <v>20</v>
      </c>
      <c r="X20" s="93"/>
      <c r="Y20" s="88"/>
      <c r="Z20" s="89"/>
      <c r="AA20" s="102"/>
      <c r="AB20" s="102"/>
      <c r="AC20" s="101">
        <v>72</v>
      </c>
      <c r="AD20" s="93"/>
      <c r="AE20" s="88"/>
      <c r="AF20" s="89"/>
      <c r="AG20" s="102"/>
      <c r="AH20" s="102"/>
      <c r="AI20" s="41"/>
      <c r="AJ20" s="40"/>
      <c r="AK20" s="40"/>
    </row>
    <row r="21" spans="1:37" ht="9.9499999999999993" customHeight="1">
      <c r="A21" s="32"/>
      <c r="B21" s="103"/>
      <c r="C21" s="103"/>
      <c r="D21" s="106"/>
      <c r="E21" s="104"/>
      <c r="F21" s="105"/>
      <c r="G21" s="105"/>
      <c r="H21" s="106"/>
      <c r="I21" s="106"/>
      <c r="J21" s="106"/>
      <c r="K21" s="104"/>
      <c r="L21" s="105"/>
      <c r="M21" s="105"/>
      <c r="N21" s="106"/>
      <c r="O21" s="106"/>
      <c r="P21" s="106"/>
      <c r="Q21" s="104"/>
      <c r="R21" s="105"/>
      <c r="S21" s="105"/>
      <c r="T21" s="106"/>
      <c r="U21" s="106"/>
      <c r="V21" s="106"/>
      <c r="W21" s="104"/>
      <c r="X21" s="105"/>
      <c r="Y21" s="105"/>
      <c r="Z21" s="106"/>
      <c r="AA21" s="106"/>
      <c r="AB21" s="106"/>
      <c r="AC21" s="104"/>
      <c r="AD21" s="105"/>
      <c r="AE21" s="105"/>
      <c r="AF21" s="106"/>
      <c r="AG21" s="106"/>
      <c r="AH21" s="106"/>
      <c r="AI21" s="43"/>
      <c r="AJ21" s="36"/>
      <c r="AK21" s="36"/>
    </row>
    <row r="22" spans="1:37" s="164" customFormat="1" ht="30" customHeight="1">
      <c r="A22" s="32"/>
      <c r="B22" s="107" t="s">
        <v>19</v>
      </c>
      <c r="C22" s="108" t="s">
        <v>20</v>
      </c>
      <c r="D22" s="111"/>
      <c r="E22" s="109">
        <f>IFERROR(#REF!,0)</f>
        <v>0</v>
      </c>
      <c r="F22" s="110"/>
      <c r="G22" s="110"/>
      <c r="H22" s="111"/>
      <c r="I22" s="111"/>
      <c r="J22" s="111"/>
      <c r="K22" s="109">
        <f>IFERROR(#REF!,0)</f>
        <v>0</v>
      </c>
      <c r="L22" s="110"/>
      <c r="M22" s="110"/>
      <c r="N22" s="111"/>
      <c r="O22" s="111"/>
      <c r="P22" s="111"/>
      <c r="Q22" s="109">
        <f>IFERROR(#REF!,0)</f>
        <v>0</v>
      </c>
      <c r="R22" s="110"/>
      <c r="S22" s="110"/>
      <c r="T22" s="111"/>
      <c r="U22" s="111"/>
      <c r="V22" s="111"/>
      <c r="W22" s="109">
        <v>0</v>
      </c>
      <c r="X22" s="110"/>
      <c r="Y22" s="110"/>
      <c r="Z22" s="111"/>
      <c r="AA22" s="111"/>
      <c r="AB22" s="111"/>
      <c r="AC22" s="109">
        <v>0</v>
      </c>
      <c r="AD22" s="110"/>
      <c r="AE22" s="110"/>
      <c r="AF22" s="111"/>
      <c r="AG22" s="111"/>
      <c r="AH22" s="111"/>
      <c r="AI22" s="43"/>
      <c r="AJ22" s="46"/>
      <c r="AK22" s="46"/>
    </row>
    <row r="23" spans="1:37" s="164" customFormat="1" ht="60.95" customHeight="1">
      <c r="A23" s="47"/>
      <c r="B23" s="42"/>
      <c r="C23" s="42"/>
      <c r="D23" s="130"/>
      <c r="E23" s="43"/>
      <c r="F23" s="43"/>
      <c r="G23" s="43"/>
      <c r="H23" s="177"/>
      <c r="I23" s="177"/>
      <c r="J23" s="130"/>
      <c r="K23" s="43"/>
      <c r="L23" s="43"/>
      <c r="M23" s="43"/>
      <c r="N23" s="177"/>
      <c r="O23" s="177"/>
      <c r="P23" s="130"/>
      <c r="Q23" s="43"/>
      <c r="R23" s="43"/>
      <c r="S23" s="43"/>
      <c r="T23" s="177"/>
      <c r="U23" s="177"/>
      <c r="V23" s="130"/>
      <c r="W23" s="43"/>
      <c r="X23" s="43"/>
      <c r="Y23" s="43"/>
      <c r="Z23" s="177"/>
      <c r="AA23" s="177"/>
      <c r="AB23" s="130"/>
      <c r="AC23" s="43"/>
      <c r="AD23" s="43"/>
      <c r="AE23" s="43"/>
      <c r="AF23" s="177"/>
      <c r="AG23" s="177"/>
      <c r="AH23" s="130"/>
      <c r="AI23" s="43"/>
      <c r="AJ23" s="46"/>
      <c r="AK23" s="46"/>
    </row>
    <row r="24" spans="1:37" s="164" customFormat="1" ht="50.1" customHeight="1">
      <c r="A24" s="47"/>
      <c r="B24" s="50" t="s">
        <v>59</v>
      </c>
      <c r="C24" s="42"/>
      <c r="D24" s="130"/>
      <c r="E24" s="64" t="s">
        <v>60</v>
      </c>
      <c r="F24" s="64" t="s">
        <v>61</v>
      </c>
      <c r="G24" s="43"/>
      <c r="H24" s="64"/>
      <c r="I24" s="64"/>
      <c r="J24" s="130"/>
      <c r="K24" s="43"/>
      <c r="L24" s="43"/>
      <c r="M24" s="43"/>
      <c r="N24" s="130"/>
      <c r="O24" s="130"/>
      <c r="P24" s="130"/>
      <c r="Q24" s="43"/>
      <c r="R24" s="43"/>
      <c r="S24" s="43"/>
      <c r="T24" s="130"/>
      <c r="U24" s="130"/>
      <c r="V24" s="130"/>
      <c r="W24" s="43"/>
      <c r="X24" s="43"/>
      <c r="Y24" s="43"/>
      <c r="Z24" s="130"/>
      <c r="AA24" s="130"/>
      <c r="AB24" s="130"/>
      <c r="AC24" s="43"/>
      <c r="AD24" s="43"/>
      <c r="AE24" s="43"/>
      <c r="AF24" s="130"/>
      <c r="AG24" s="130"/>
      <c r="AH24" s="130"/>
      <c r="AI24" s="43"/>
      <c r="AJ24" s="46"/>
      <c r="AK24" s="46"/>
    </row>
    <row r="25" spans="1:37" s="153" customFormat="1" ht="30" customHeight="1">
      <c r="A25" s="149"/>
      <c r="B25" s="38"/>
      <c r="C25" s="166" t="s">
        <v>62</v>
      </c>
      <c r="D25" s="136"/>
      <c r="E25" s="155">
        <f>SUM(E26:E38)</f>
        <v>306</v>
      </c>
      <c r="F25" s="155">
        <f>SUM(F26:F38)</f>
        <v>345</v>
      </c>
      <c r="G25" s="68"/>
      <c r="H25" s="64"/>
      <c r="I25" s="48"/>
      <c r="J25" s="48"/>
      <c r="K25" s="38"/>
      <c r="L25" s="45"/>
      <c r="M25" s="38"/>
      <c r="N25" s="48"/>
      <c r="O25" s="48"/>
      <c r="P25" s="48"/>
      <c r="Q25" s="38"/>
      <c r="R25" s="45"/>
      <c r="S25" s="38"/>
      <c r="T25" s="48"/>
      <c r="U25" s="48"/>
      <c r="V25" s="48"/>
      <c r="W25" s="38"/>
      <c r="X25" s="45"/>
      <c r="Y25" s="38"/>
      <c r="Z25" s="48"/>
      <c r="AA25" s="48"/>
      <c r="AB25" s="48"/>
      <c r="AC25" s="38"/>
      <c r="AD25" s="45"/>
      <c r="AE25" s="38"/>
      <c r="AF25" s="48"/>
      <c r="AG25" s="48"/>
      <c r="AH25" s="48"/>
      <c r="AI25" s="43"/>
      <c r="AJ25" s="38"/>
      <c r="AK25" s="38"/>
    </row>
    <row r="26" spans="1:37" s="153" customFormat="1" ht="30" customHeight="1">
      <c r="A26" s="149"/>
      <c r="B26" s="38"/>
      <c r="C26" s="95" t="s">
        <v>55</v>
      </c>
      <c r="D26" s="136"/>
      <c r="E26" s="96">
        <f>K14</f>
        <v>206</v>
      </c>
      <c r="F26" s="96">
        <f>K20</f>
        <v>240</v>
      </c>
      <c r="G26" s="68"/>
      <c r="H26" s="64"/>
      <c r="I26" s="48"/>
      <c r="J26" s="48"/>
      <c r="K26" s="38"/>
      <c r="L26" s="45"/>
      <c r="M26" s="38"/>
      <c r="N26" s="48"/>
      <c r="O26" s="48"/>
      <c r="P26" s="48"/>
      <c r="Q26" s="38"/>
      <c r="R26" s="45"/>
      <c r="S26" s="38"/>
      <c r="T26" s="48"/>
      <c r="U26" s="48"/>
      <c r="V26" s="48"/>
      <c r="W26" s="38"/>
      <c r="X26" s="45"/>
      <c r="Y26" s="38"/>
      <c r="Z26" s="48"/>
      <c r="AA26" s="48"/>
      <c r="AB26" s="48"/>
      <c r="AC26" s="38"/>
      <c r="AD26" s="45"/>
      <c r="AE26" s="38"/>
      <c r="AF26" s="48"/>
      <c r="AG26" s="48"/>
      <c r="AH26" s="48"/>
      <c r="AI26" s="43"/>
      <c r="AJ26" s="38"/>
      <c r="AK26" s="38"/>
    </row>
    <row r="27" spans="1:37" s="162" customFormat="1" ht="30" customHeight="1">
      <c r="A27" s="150"/>
      <c r="B27" s="151"/>
      <c r="C27" s="95" t="s">
        <v>56</v>
      </c>
      <c r="D27" s="136"/>
      <c r="E27" s="96">
        <f>Q14</f>
        <v>11</v>
      </c>
      <c r="F27" s="96">
        <f>Q20</f>
        <v>13</v>
      </c>
      <c r="G27" s="68"/>
      <c r="H27" s="64"/>
      <c r="I27" s="43"/>
      <c r="J27" s="43"/>
      <c r="K27" s="152"/>
      <c r="L27" s="152"/>
      <c r="M27" s="152"/>
      <c r="N27" s="43"/>
      <c r="O27" s="43"/>
      <c r="P27" s="43"/>
      <c r="Q27" s="152"/>
      <c r="R27" s="152"/>
      <c r="S27" s="152"/>
      <c r="T27" s="43"/>
      <c r="U27" s="43"/>
      <c r="V27" s="43"/>
      <c r="W27" s="152"/>
      <c r="X27" s="152"/>
      <c r="Y27" s="152"/>
      <c r="Z27" s="43"/>
      <c r="AA27" s="43"/>
      <c r="AB27" s="43"/>
      <c r="AC27" s="152"/>
      <c r="AD27" s="152"/>
      <c r="AE27" s="152"/>
      <c r="AF27" s="43"/>
      <c r="AG27" s="43"/>
      <c r="AH27" s="43"/>
      <c r="AI27" s="43"/>
      <c r="AJ27" s="44"/>
      <c r="AK27" s="44"/>
    </row>
    <row r="28" spans="1:37" s="153" customFormat="1" ht="30" customHeight="1">
      <c r="B28" s="123"/>
      <c r="C28" s="95" t="s">
        <v>57</v>
      </c>
      <c r="D28" s="136"/>
      <c r="E28" s="96">
        <f>W14</f>
        <v>19</v>
      </c>
      <c r="F28" s="96">
        <f>W20</f>
        <v>20</v>
      </c>
      <c r="G28" s="68"/>
      <c r="H28" s="64"/>
      <c r="I28" s="123"/>
      <c r="J28" s="123"/>
      <c r="K28" s="123"/>
      <c r="L28" s="124"/>
      <c r="M28" s="123"/>
      <c r="N28" s="123"/>
      <c r="O28" s="123"/>
      <c r="P28" s="123"/>
      <c r="Q28" s="123"/>
      <c r="R28" s="124"/>
      <c r="S28" s="123"/>
      <c r="T28" s="123"/>
      <c r="U28" s="123"/>
      <c r="V28" s="123"/>
      <c r="W28" s="123"/>
      <c r="X28" s="124"/>
      <c r="Y28" s="123"/>
      <c r="Z28" s="123"/>
      <c r="AA28" s="123"/>
      <c r="AB28" s="123"/>
      <c r="AC28" s="123"/>
      <c r="AD28" s="124"/>
      <c r="AE28" s="123"/>
      <c r="AF28" s="123"/>
      <c r="AG28" s="123"/>
      <c r="AH28" s="123"/>
      <c r="AI28" s="123"/>
      <c r="AJ28" s="123"/>
      <c r="AK28" s="123"/>
    </row>
    <row r="29" spans="1:37" s="165" customFormat="1" ht="30" customHeight="1">
      <c r="A29" s="153"/>
      <c r="B29" s="123"/>
      <c r="C29" s="95" t="s">
        <v>58</v>
      </c>
      <c r="D29" s="136"/>
      <c r="E29" s="96">
        <f>AC14</f>
        <v>70</v>
      </c>
      <c r="F29" s="96">
        <f>AC20</f>
        <v>72</v>
      </c>
      <c r="G29" s="68"/>
      <c r="H29" s="64"/>
      <c r="I29" s="154"/>
      <c r="J29" s="154"/>
      <c r="K29" s="123"/>
      <c r="L29" s="124"/>
      <c r="M29" s="123"/>
      <c r="N29" s="154"/>
      <c r="O29" s="154"/>
      <c r="P29" s="154"/>
      <c r="Q29" s="123"/>
      <c r="R29" s="124"/>
      <c r="S29" s="123"/>
      <c r="T29" s="154"/>
      <c r="U29" s="154"/>
      <c r="V29" s="154"/>
      <c r="W29" s="123"/>
      <c r="X29" s="124"/>
      <c r="Y29" s="123"/>
      <c r="Z29" s="154"/>
      <c r="AA29" s="154"/>
      <c r="AB29" s="154"/>
      <c r="AC29" s="123"/>
      <c r="AD29" s="124"/>
      <c r="AE29" s="123"/>
      <c r="AF29" s="154"/>
      <c r="AG29" s="154"/>
      <c r="AH29" s="154"/>
      <c r="AI29" s="154"/>
      <c r="AJ29" s="154"/>
      <c r="AK29" s="154"/>
    </row>
    <row r="30" spans="1:37" ht="24.95" customHeight="1">
      <c r="C30" s="95"/>
      <c r="D30" s="136"/>
      <c r="E30" s="96"/>
      <c r="F30" s="96"/>
      <c r="G30" s="68"/>
      <c r="H30" s="64"/>
    </row>
    <row r="31" spans="1:37" ht="24.95" customHeight="1">
      <c r="C31" s="95"/>
      <c r="D31" s="136"/>
      <c r="E31" s="96"/>
      <c r="F31" s="96"/>
      <c r="G31" s="68"/>
      <c r="H31" s="64"/>
    </row>
    <row r="32" spans="1:37" ht="24.95" customHeight="1">
      <c r="C32" s="95"/>
      <c r="D32" s="136"/>
      <c r="E32" s="96"/>
      <c r="F32" s="96"/>
      <c r="G32" s="68"/>
      <c r="H32" s="64"/>
    </row>
    <row r="33" spans="3:8" ht="24.95" customHeight="1">
      <c r="C33" s="95"/>
      <c r="D33" s="136"/>
      <c r="E33" s="96"/>
      <c r="F33" s="96"/>
      <c r="G33" s="68"/>
      <c r="H33" s="64"/>
    </row>
    <row r="34" spans="3:8" ht="24.95" customHeight="1">
      <c r="C34" s="95"/>
      <c r="D34" s="136"/>
      <c r="E34" s="96"/>
      <c r="F34" s="96"/>
      <c r="G34" s="68"/>
      <c r="H34" s="64"/>
    </row>
    <row r="35" spans="3:8" ht="24.95" customHeight="1">
      <c r="C35" s="95"/>
      <c r="D35" s="136"/>
      <c r="E35" s="96"/>
      <c r="F35" s="96"/>
      <c r="G35" s="68"/>
      <c r="H35" s="64"/>
    </row>
    <row r="36" spans="3:8" ht="24.95" customHeight="1">
      <c r="C36" s="95"/>
      <c r="D36" s="136"/>
      <c r="E36" s="96"/>
      <c r="F36" s="96"/>
      <c r="G36" s="68"/>
      <c r="H36" s="64"/>
    </row>
    <row r="37" spans="3:8" ht="24.95" customHeight="1">
      <c r="C37" s="95"/>
      <c r="D37" s="136"/>
      <c r="E37" s="96"/>
      <c r="F37" s="96"/>
      <c r="G37" s="68"/>
      <c r="H37" s="64"/>
    </row>
    <row r="38" spans="3:8" ht="24.95" customHeight="1">
      <c r="C38" s="95"/>
      <c r="D38" s="136"/>
      <c r="E38" s="96"/>
      <c r="F38" s="96"/>
      <c r="G38" s="68"/>
      <c r="H38" s="64"/>
    </row>
    <row r="39" spans="3:8" ht="24.95" customHeight="1">
      <c r="H39" s="64"/>
    </row>
    <row r="40" spans="3:8" ht="99.95" customHeight="1">
      <c r="H40" s="64"/>
    </row>
    <row r="41" spans="3:8" ht="99.95" customHeight="1">
      <c r="H41" s="64"/>
    </row>
    <row r="42" spans="3:8" ht="99.95" customHeight="1"/>
  </sheetData>
  <mergeCells count="27">
    <mergeCell ref="K4:O4"/>
    <mergeCell ref="N23:O23"/>
    <mergeCell ref="B5:C5"/>
    <mergeCell ref="N6:O6"/>
    <mergeCell ref="B7:B8"/>
    <mergeCell ref="N7:N10"/>
    <mergeCell ref="O7:O10"/>
    <mergeCell ref="W4:AA4"/>
    <mergeCell ref="Z6:AA6"/>
    <mergeCell ref="Z7:Z10"/>
    <mergeCell ref="AA7:AA10"/>
    <mergeCell ref="Z23:AA23"/>
    <mergeCell ref="T6:U6"/>
    <mergeCell ref="T7:T10"/>
    <mergeCell ref="U7:U10"/>
    <mergeCell ref="T23:U23"/>
    <mergeCell ref="Q4:U4"/>
    <mergeCell ref="E4:I4"/>
    <mergeCell ref="H6:I6"/>
    <mergeCell ref="H7:H10"/>
    <mergeCell ref="I7:I10"/>
    <mergeCell ref="H23:I23"/>
    <mergeCell ref="AC4:AG4"/>
    <mergeCell ref="AF6:AG6"/>
    <mergeCell ref="AF7:AF10"/>
    <mergeCell ref="AG7:AG10"/>
    <mergeCell ref="AF23:AG23"/>
  </mergeCells>
  <printOptions horizontalCentered="1"/>
  <pageMargins left="0" right="0" top="0" bottom="0" header="0" footer="0"/>
  <pageSetup paperSize="9" orientation="landscape" r:id="rId1"/>
  <ignoredErrors>
    <ignoredError sqref="L8 F8 R8 X8 AD8 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"/>
  <sheetViews>
    <sheetView tabSelected="1" topLeftCell="A4" zoomScale="84" zoomScaleNormal="84" workbookViewId="0">
      <selection activeCell="C11" sqref="C11"/>
    </sheetView>
  </sheetViews>
  <sheetFormatPr baseColWidth="10" defaultRowHeight="15.75"/>
  <cols>
    <col min="1" max="1" width="23.625" customWidth="1"/>
    <col min="2" max="15" width="80.625" customWidth="1"/>
  </cols>
  <sheetData>
    <row r="1" spans="1:64" s="26" customFormat="1" ht="69" customHeight="1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O1" s="27"/>
      <c r="AP1" s="27"/>
      <c r="AQ1" s="27"/>
      <c r="AR1" s="27"/>
      <c r="AS1" s="27"/>
      <c r="AT1" s="27"/>
      <c r="AU1" s="27"/>
      <c r="AV1" s="27"/>
      <c r="AW1" s="27"/>
      <c r="AX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4" s="25" customFormat="1" ht="69" customHeight="1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O2" s="30"/>
      <c r="AP2" s="30"/>
      <c r="AQ2" s="30"/>
      <c r="AR2" s="30"/>
      <c r="AS2" s="30"/>
      <c r="AT2" s="30"/>
      <c r="AU2" s="30"/>
      <c r="AV2" s="30"/>
      <c r="AW2" s="30"/>
      <c r="AX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s="121" customFormat="1" ht="20.100000000000001" customHeight="1">
      <c r="A3" s="49" t="s">
        <v>39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64" s="121" customFormat="1" ht="69" customHeight="1" thickBot="1">
      <c r="B4" s="148"/>
      <c r="C4" s="50" t="s">
        <v>63</v>
      </c>
      <c r="D4" s="139"/>
      <c r="E4" s="139"/>
      <c r="F4" s="139"/>
      <c r="G4" s="139"/>
      <c r="H4" s="139" t="s">
        <v>35</v>
      </c>
      <c r="I4" s="139"/>
      <c r="J4" s="139"/>
      <c r="K4" s="139"/>
      <c r="L4" s="139"/>
      <c r="M4" s="139"/>
      <c r="N4" s="139"/>
      <c r="O4" s="139"/>
    </row>
    <row r="5" spans="1:64" ht="41.1" customHeight="1" thickBot="1">
      <c r="B5" s="147" t="s">
        <v>64</v>
      </c>
      <c r="C5" s="147" t="s">
        <v>50</v>
      </c>
      <c r="D5" s="138" t="s">
        <v>42</v>
      </c>
      <c r="E5" s="138" t="s">
        <v>52</v>
      </c>
      <c r="F5" s="138" t="s">
        <v>51</v>
      </c>
      <c r="G5" s="138" t="s">
        <v>53</v>
      </c>
      <c r="H5" s="138"/>
      <c r="I5" s="138"/>
      <c r="J5" s="138"/>
      <c r="K5" s="138"/>
      <c r="L5" s="138"/>
      <c r="M5" s="138"/>
      <c r="N5" s="138"/>
      <c r="O5" s="138"/>
    </row>
    <row r="6" spans="1:64" ht="408.95" customHeight="1" thickBot="1">
      <c r="A6" s="140" t="s">
        <v>40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64" ht="408.95" customHeight="1" thickBot="1">
      <c r="A7" s="140" t="s">
        <v>41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64" ht="50.1" customHeight="1">
      <c r="A8" s="140" t="s">
        <v>44</v>
      </c>
      <c r="B8" s="126"/>
      <c r="C8" s="142" t="s">
        <v>54</v>
      </c>
      <c r="D8" s="142" t="s">
        <v>47</v>
      </c>
      <c r="E8" s="142" t="s">
        <v>68</v>
      </c>
      <c r="F8" s="142" t="s">
        <v>65</v>
      </c>
      <c r="G8" s="142" t="s">
        <v>70</v>
      </c>
      <c r="H8" s="142"/>
      <c r="I8" s="142"/>
      <c r="J8" s="142"/>
      <c r="K8" s="142"/>
      <c r="L8" s="142"/>
      <c r="M8" s="142"/>
      <c r="N8" s="142"/>
      <c r="O8" s="142"/>
    </row>
    <row r="9" spans="1:64" ht="50.1" customHeight="1">
      <c r="A9" s="140" t="s">
        <v>45</v>
      </c>
      <c r="B9" s="126"/>
      <c r="C9" s="126"/>
      <c r="D9" s="143" t="s">
        <v>48</v>
      </c>
      <c r="E9" s="143" t="s">
        <v>69</v>
      </c>
      <c r="F9" s="143" t="s">
        <v>66</v>
      </c>
      <c r="G9" s="143" t="s">
        <v>71</v>
      </c>
      <c r="H9" s="143"/>
      <c r="I9" s="143"/>
      <c r="J9" s="143"/>
      <c r="K9" s="143"/>
      <c r="L9" s="143"/>
      <c r="M9" s="143"/>
      <c r="N9" s="143"/>
      <c r="O9" s="143"/>
    </row>
    <row r="10" spans="1:64" ht="50.1" customHeight="1">
      <c r="A10" s="140" t="s">
        <v>46</v>
      </c>
      <c r="B10" s="126"/>
      <c r="C10" s="126"/>
      <c r="D10" s="143" t="s">
        <v>49</v>
      </c>
      <c r="E10" s="143" t="s">
        <v>67</v>
      </c>
      <c r="F10" s="143" t="s">
        <v>67</v>
      </c>
      <c r="G10" s="143" t="s">
        <v>72</v>
      </c>
      <c r="H10" s="143"/>
      <c r="I10" s="143"/>
      <c r="J10" s="143"/>
      <c r="K10" s="143"/>
      <c r="L10" s="143"/>
      <c r="M10" s="143"/>
      <c r="N10" s="143"/>
      <c r="O10" s="143"/>
    </row>
    <row r="11" spans="1:64" ht="150" customHeight="1">
      <c r="A11" s="127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1:64" ht="150" customHeight="1">
      <c r="A12" s="127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64" ht="150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</sheetData>
  <hyperlinks>
    <hyperlink ref="D8" r:id="rId1"/>
    <hyperlink ref="D9" r:id="rId2"/>
    <hyperlink ref="D10" r:id="rId3"/>
    <hyperlink ref="C8" r:id="rId4"/>
    <hyperlink ref="F8" r:id="rId5"/>
    <hyperlink ref="F9" r:id="rId6"/>
    <hyperlink ref="F10" r:id="rId7"/>
    <hyperlink ref="E10" r:id="rId8"/>
    <hyperlink ref="E8" r:id="rId9"/>
    <hyperlink ref="E9" r:id="rId10"/>
    <hyperlink ref="G8" r:id="rId11"/>
    <hyperlink ref="G9" r:id="rId12"/>
    <hyperlink ref="G10" r:id="rId13"/>
  </hyperlinks>
  <pageMargins left="0.7" right="0.7" top="0.75" bottom="0.75" header="0.3" footer="0.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COUVERTURE</vt:lpstr>
      <vt:lpstr>BILAN LISTES</vt:lpstr>
      <vt:lpstr>BILAN GRAPHES</vt:lpstr>
      <vt:lpstr>'BILAN LISTES'!Zone_d_impression</vt:lpstr>
      <vt:lpstr>COUVERTURE!Zone_d_impression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Wendy </cp:lastModifiedBy>
  <cp:lastPrinted>2023-09-07T07:54:50Z</cp:lastPrinted>
  <dcterms:created xsi:type="dcterms:W3CDTF">2021-10-18T13:02:56Z</dcterms:created>
  <dcterms:modified xsi:type="dcterms:W3CDTF">2023-09-07T11:36:30Z</dcterms:modified>
</cp:coreProperties>
</file>